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spholding-my.sharepoint.com/personal/s_gloveli_ipsp_ge/Documents/Desktop/"/>
    </mc:Choice>
  </mc:AlternateContent>
  <xr:revisionPtr revIDLastSave="2" documentId="13_ncr:1_{2275B34A-70C1-4BB6-A5D6-C5C864EB4724}" xr6:coauthVersionLast="47" xr6:coauthVersionMax="47" xr10:uidLastSave="{F9ADF0D2-0F37-4EC6-9743-9C273E7EE00F}"/>
  <bookViews>
    <workbookView xWindow="-108" yWindow="-108" windowWidth="23256" windowHeight="12576" xr2:uid="{00000000-000D-0000-FFFF-FFFF00000000}"/>
  </bookViews>
  <sheets>
    <sheet name="დაზღვევა" sheetId="1" r:id="rId1"/>
    <sheet name="დაზღვევა 100% გადაზღვევით" sheetId="18" r:id="rId2"/>
    <sheet name="დაზღვევა სულ" sheetId="19" r:id="rId3"/>
    <sheet name="ზარალები" sheetId="13" r:id="rId4"/>
    <sheet name="ზარალები 100% გადაზღვ." sheetId="21" r:id="rId5"/>
    <sheet name="ზარალები სულ" sheetId="20" r:id="rId6"/>
  </sheets>
  <definedNames>
    <definedName name="_xlnm.Print_Area" localSheetId="0">დაზღვევა!$A$1:$P$58</definedName>
    <definedName name="_xlnm.Print_Area" localSheetId="1">'დაზღვევა 100% გადაზღვევით'!$A$1:$P$58</definedName>
    <definedName name="_xlnm.Print_Area" localSheetId="2">'დაზღვევა სულ'!$A$1:$P$58</definedName>
    <definedName name="_xlnm.Print_Area" localSheetId="3">ზარალები!$A$1:$L$58</definedName>
    <definedName name="_xlnm.Print_Area" localSheetId="4">'ზარალები 100% გადაზღვ.'!$A$1:$L$58</definedName>
    <definedName name="_xlnm.Print_Area" localSheetId="5">'ზარალები სულ'!$A$1:$L$58</definedName>
  </definedNames>
  <calcPr calcId="191029"/>
</workbook>
</file>

<file path=xl/calcChain.xml><?xml version="1.0" encoding="utf-8"?>
<calcChain xmlns="http://schemas.openxmlformats.org/spreadsheetml/2006/main">
  <c r="J16" i="1" l="1"/>
  <c r="K16" i="1"/>
  <c r="L16" i="1"/>
  <c r="C16" i="1"/>
  <c r="H16" i="1"/>
  <c r="E16" i="1" l="1"/>
  <c r="C20" i="1" l="1"/>
  <c r="I20" i="13"/>
  <c r="D23" i="1" l="1"/>
  <c r="C15" i="13" l="1"/>
  <c r="F9" i="13" l="1"/>
  <c r="O20" i="1" l="1"/>
  <c r="P20" i="1"/>
  <c r="M20" i="1"/>
  <c r="H23" i="13" l="1"/>
  <c r="I23" i="13"/>
  <c r="H20" i="13" l="1"/>
  <c r="I18" i="13" l="1"/>
  <c r="H46" i="13" l="1"/>
  <c r="H14" i="13" l="1"/>
  <c r="H18" i="13" l="1"/>
  <c r="H36" i="13" l="1"/>
  <c r="B53" i="20" l="1"/>
  <c r="B56" i="20"/>
  <c r="B57" i="20"/>
  <c r="B52" i="20"/>
  <c r="B53" i="21"/>
  <c r="B56" i="21"/>
  <c r="B57" i="21"/>
  <c r="B52" i="21"/>
  <c r="B53" i="13"/>
  <c r="B56" i="13"/>
  <c r="B57" i="13"/>
  <c r="B52" i="13"/>
  <c r="B53" i="19"/>
  <c r="B56" i="19"/>
  <c r="B57" i="19"/>
  <c r="B52" i="19"/>
  <c r="B53" i="18"/>
  <c r="B56" i="18"/>
  <c r="B57" i="18"/>
  <c r="B52" i="18"/>
  <c r="B4" i="19"/>
  <c r="L47" i="20"/>
  <c r="K47" i="20"/>
  <c r="J47" i="20"/>
  <c r="G47" i="20"/>
  <c r="F47" i="20"/>
  <c r="E47" i="20"/>
  <c r="D47" i="20"/>
  <c r="C47" i="20"/>
  <c r="L46" i="20"/>
  <c r="K46" i="20"/>
  <c r="J46" i="20"/>
  <c r="G46" i="20"/>
  <c r="F46" i="20"/>
  <c r="E46" i="20"/>
  <c r="D46" i="20"/>
  <c r="C46" i="20"/>
  <c r="L45" i="20"/>
  <c r="K45" i="20"/>
  <c r="J45" i="20"/>
  <c r="G45" i="20"/>
  <c r="F45" i="20"/>
  <c r="E45" i="20"/>
  <c r="D45" i="20"/>
  <c r="C45" i="20"/>
  <c r="L44" i="20"/>
  <c r="K44" i="20"/>
  <c r="J44" i="20"/>
  <c r="G44" i="20"/>
  <c r="F44" i="20"/>
  <c r="E44" i="20"/>
  <c r="D44" i="20"/>
  <c r="C44" i="20"/>
  <c r="L42" i="20"/>
  <c r="K42" i="20"/>
  <c r="J42" i="20"/>
  <c r="G42" i="20"/>
  <c r="F42" i="20"/>
  <c r="E42" i="20"/>
  <c r="D42" i="20"/>
  <c r="C42" i="20"/>
  <c r="L41" i="20"/>
  <c r="K41" i="20"/>
  <c r="J41" i="20"/>
  <c r="G41" i="20"/>
  <c r="F41" i="20"/>
  <c r="E41" i="20"/>
  <c r="D41" i="20"/>
  <c r="C41" i="20"/>
  <c r="L40" i="20"/>
  <c r="K40" i="20"/>
  <c r="J40" i="20"/>
  <c r="G40" i="20"/>
  <c r="F40" i="20"/>
  <c r="E40" i="20"/>
  <c r="D40" i="20"/>
  <c r="C40" i="20"/>
  <c r="L39" i="20"/>
  <c r="K39" i="20"/>
  <c r="J39" i="20"/>
  <c r="G39" i="20"/>
  <c r="F39" i="20"/>
  <c r="E39" i="20"/>
  <c r="D39" i="20"/>
  <c r="C39" i="20"/>
  <c r="L37" i="20"/>
  <c r="K37" i="20"/>
  <c r="J37" i="20"/>
  <c r="G37" i="20"/>
  <c r="F37" i="20"/>
  <c r="E37" i="20"/>
  <c r="D37" i="20"/>
  <c r="C37" i="20"/>
  <c r="L36" i="20"/>
  <c r="K36" i="20"/>
  <c r="J36" i="20"/>
  <c r="G36" i="20"/>
  <c r="F36" i="20"/>
  <c r="E36" i="20"/>
  <c r="D36" i="20"/>
  <c r="C36" i="20"/>
  <c r="L35" i="20"/>
  <c r="K35" i="20"/>
  <c r="J35" i="20"/>
  <c r="G35" i="20"/>
  <c r="F35" i="20"/>
  <c r="E35" i="20"/>
  <c r="D35" i="20"/>
  <c r="C35" i="20"/>
  <c r="L34" i="20"/>
  <c r="K34" i="20"/>
  <c r="J34" i="20"/>
  <c r="G34" i="20"/>
  <c r="F34" i="20"/>
  <c r="E34" i="20"/>
  <c r="D34" i="20"/>
  <c r="C34" i="20"/>
  <c r="L33" i="20"/>
  <c r="K33" i="20"/>
  <c r="J33" i="20"/>
  <c r="G33" i="20"/>
  <c r="F33" i="20"/>
  <c r="E33" i="20"/>
  <c r="D33" i="20"/>
  <c r="C33" i="20"/>
  <c r="L31" i="20"/>
  <c r="K31" i="20"/>
  <c r="J31" i="20"/>
  <c r="G31" i="20"/>
  <c r="F31" i="20"/>
  <c r="E31" i="20"/>
  <c r="D31" i="20"/>
  <c r="C31" i="20"/>
  <c r="L30" i="20"/>
  <c r="K30" i="20"/>
  <c r="J30" i="20"/>
  <c r="G30" i="20"/>
  <c r="F30" i="20"/>
  <c r="E30" i="20"/>
  <c r="D30" i="20"/>
  <c r="C30" i="20"/>
  <c r="L29" i="20"/>
  <c r="K29" i="20"/>
  <c r="J29" i="20"/>
  <c r="G29" i="20"/>
  <c r="F29" i="20"/>
  <c r="E29" i="20"/>
  <c r="D29" i="20"/>
  <c r="C29" i="20"/>
  <c r="L27" i="20"/>
  <c r="K27" i="20"/>
  <c r="J27" i="20"/>
  <c r="G27" i="20"/>
  <c r="F27" i="20"/>
  <c r="E27" i="20"/>
  <c r="D27" i="20"/>
  <c r="C27" i="20"/>
  <c r="L26" i="20"/>
  <c r="K26" i="20"/>
  <c r="J26" i="20"/>
  <c r="G26" i="20"/>
  <c r="F26" i="20"/>
  <c r="E26" i="20"/>
  <c r="D26" i="20"/>
  <c r="C26" i="20"/>
  <c r="L25" i="20"/>
  <c r="K25" i="20"/>
  <c r="J25" i="20"/>
  <c r="G25" i="20"/>
  <c r="F25" i="20"/>
  <c r="E25" i="20"/>
  <c r="D25" i="20"/>
  <c r="C25" i="20"/>
  <c r="L24" i="20"/>
  <c r="K24" i="20"/>
  <c r="J24" i="20"/>
  <c r="G24" i="20"/>
  <c r="F24" i="20"/>
  <c r="E24" i="20"/>
  <c r="D24" i="20"/>
  <c r="C24" i="20"/>
  <c r="L23" i="20"/>
  <c r="K23" i="20"/>
  <c r="J23" i="20"/>
  <c r="G23" i="20"/>
  <c r="F23" i="20"/>
  <c r="E23" i="20"/>
  <c r="D23" i="20"/>
  <c r="C23" i="20"/>
  <c r="L21" i="20"/>
  <c r="K21" i="20"/>
  <c r="J21" i="20"/>
  <c r="G21" i="20"/>
  <c r="F21" i="20"/>
  <c r="E21" i="20"/>
  <c r="D21" i="20"/>
  <c r="C21" i="20"/>
  <c r="L20" i="20"/>
  <c r="K20" i="20"/>
  <c r="J20" i="20"/>
  <c r="E20" i="20"/>
  <c r="D20" i="20"/>
  <c r="C20" i="20"/>
  <c r="L18" i="20"/>
  <c r="K18" i="20"/>
  <c r="J18" i="20"/>
  <c r="G18" i="20"/>
  <c r="F18" i="20"/>
  <c r="E18" i="20"/>
  <c r="D18" i="20"/>
  <c r="C18" i="20"/>
  <c r="L17" i="20"/>
  <c r="K17" i="20"/>
  <c r="J17" i="20"/>
  <c r="G17" i="20"/>
  <c r="F17" i="20"/>
  <c r="E17" i="20"/>
  <c r="D17" i="20"/>
  <c r="C17" i="20"/>
  <c r="L16" i="20"/>
  <c r="K16" i="20"/>
  <c r="J16" i="20"/>
  <c r="G16" i="20"/>
  <c r="F16" i="20"/>
  <c r="E16" i="20"/>
  <c r="D16" i="20"/>
  <c r="C16" i="20"/>
  <c r="L14" i="20"/>
  <c r="K14" i="20"/>
  <c r="J14" i="20"/>
  <c r="G14" i="20"/>
  <c r="F14" i="20"/>
  <c r="E14" i="20"/>
  <c r="D14" i="20"/>
  <c r="C14" i="20"/>
  <c r="L13" i="20"/>
  <c r="K13" i="20"/>
  <c r="J13" i="20"/>
  <c r="G13" i="20"/>
  <c r="F13" i="20"/>
  <c r="E13" i="20"/>
  <c r="D13" i="20"/>
  <c r="C13" i="20"/>
  <c r="L12" i="20"/>
  <c r="K12" i="20"/>
  <c r="J12" i="20"/>
  <c r="G12" i="20"/>
  <c r="F12" i="20"/>
  <c r="E12" i="20"/>
  <c r="D12" i="20"/>
  <c r="C12" i="20"/>
  <c r="L11" i="20"/>
  <c r="K11" i="20"/>
  <c r="J11" i="20"/>
  <c r="G11" i="20"/>
  <c r="F11" i="20"/>
  <c r="E11" i="20"/>
  <c r="D11" i="20"/>
  <c r="C11" i="20"/>
  <c r="L10" i="20"/>
  <c r="K10" i="20"/>
  <c r="J10" i="20"/>
  <c r="G10" i="20"/>
  <c r="F10" i="20"/>
  <c r="E10" i="20"/>
  <c r="D10" i="20"/>
  <c r="C10" i="20"/>
  <c r="I36" i="21"/>
  <c r="H36" i="21"/>
  <c r="H36" i="20" s="1"/>
  <c r="I36" i="13"/>
  <c r="B8" i="20"/>
  <c r="B7" i="20"/>
  <c r="B5" i="20"/>
  <c r="B4" i="20"/>
  <c r="L9" i="21"/>
  <c r="L15" i="21"/>
  <c r="L19" i="21"/>
  <c r="L22" i="21"/>
  <c r="L28" i="21"/>
  <c r="L32" i="21"/>
  <c r="L38" i="21"/>
  <c r="L43" i="21"/>
  <c r="K9" i="21"/>
  <c r="K15" i="21"/>
  <c r="K19" i="21"/>
  <c r="K22" i="21"/>
  <c r="K28" i="21"/>
  <c r="K32" i="21"/>
  <c r="K38" i="21"/>
  <c r="K43" i="21"/>
  <c r="J9" i="21"/>
  <c r="J15" i="21"/>
  <c r="J19" i="21"/>
  <c r="J22" i="21"/>
  <c r="J28" i="21"/>
  <c r="J32" i="21"/>
  <c r="J38" i="21"/>
  <c r="J43" i="21"/>
  <c r="D9" i="21"/>
  <c r="E9" i="21"/>
  <c r="G9" i="21"/>
  <c r="I14" i="21"/>
  <c r="D15" i="21"/>
  <c r="E15" i="21"/>
  <c r="G15" i="21"/>
  <c r="I18" i="21"/>
  <c r="D19" i="21"/>
  <c r="E19" i="21"/>
  <c r="G19" i="21"/>
  <c r="D22" i="21"/>
  <c r="E22" i="21"/>
  <c r="G22" i="21"/>
  <c r="I26" i="21"/>
  <c r="I27" i="21"/>
  <c r="D28" i="21"/>
  <c r="E28" i="21"/>
  <c r="G28" i="21"/>
  <c r="I31" i="21"/>
  <c r="D32" i="21"/>
  <c r="E32" i="21"/>
  <c r="G32" i="21"/>
  <c r="I35" i="21"/>
  <c r="I37" i="21"/>
  <c r="D38" i="21"/>
  <c r="E38" i="21"/>
  <c r="G38" i="21"/>
  <c r="I42" i="21"/>
  <c r="D43" i="21"/>
  <c r="E43" i="21"/>
  <c r="G43" i="21"/>
  <c r="I47" i="21"/>
  <c r="F9" i="21"/>
  <c r="H14" i="21"/>
  <c r="F15" i="21"/>
  <c r="H18" i="21"/>
  <c r="H18" i="20" s="1"/>
  <c r="F19" i="21"/>
  <c r="H19" i="21" s="1"/>
  <c r="F22" i="21"/>
  <c r="H26" i="21"/>
  <c r="H27" i="21"/>
  <c r="F28" i="21"/>
  <c r="H31" i="21"/>
  <c r="F32" i="21"/>
  <c r="H35" i="21"/>
  <c r="H37" i="21"/>
  <c r="F38" i="21"/>
  <c r="H42" i="21"/>
  <c r="F43" i="21"/>
  <c r="H47" i="21"/>
  <c r="C9" i="21"/>
  <c r="C15" i="21"/>
  <c r="C19" i="21"/>
  <c r="C22" i="21"/>
  <c r="C28" i="21"/>
  <c r="C32" i="21"/>
  <c r="C38" i="21"/>
  <c r="C43" i="21"/>
  <c r="I46" i="21"/>
  <c r="H46" i="21"/>
  <c r="I45" i="21"/>
  <c r="H45" i="21"/>
  <c r="I44" i="21"/>
  <c r="H44" i="21"/>
  <c r="I41" i="21"/>
  <c r="H41" i="21"/>
  <c r="I40" i="21"/>
  <c r="H40" i="21"/>
  <c r="I39" i="21"/>
  <c r="H39" i="21"/>
  <c r="I34" i="21"/>
  <c r="H34" i="21"/>
  <c r="I33" i="21"/>
  <c r="H33" i="21"/>
  <c r="I30" i="21"/>
  <c r="H30" i="21"/>
  <c r="I29" i="21"/>
  <c r="H29" i="21"/>
  <c r="I25" i="21"/>
  <c r="H25" i="21"/>
  <c r="I24" i="21"/>
  <c r="H24" i="21"/>
  <c r="I23" i="21"/>
  <c r="I23" i="20" s="1"/>
  <c r="H23" i="21"/>
  <c r="I21" i="21"/>
  <c r="H21" i="21"/>
  <c r="I20" i="21"/>
  <c r="H20" i="21"/>
  <c r="I17" i="21"/>
  <c r="H17" i="21"/>
  <c r="I16" i="21"/>
  <c r="H16" i="21"/>
  <c r="I13" i="21"/>
  <c r="H13" i="21"/>
  <c r="I12" i="21"/>
  <c r="H12" i="21"/>
  <c r="I11" i="21"/>
  <c r="H11" i="21"/>
  <c r="I10" i="21"/>
  <c r="H10" i="21"/>
  <c r="B8" i="21"/>
  <c r="B7" i="21"/>
  <c r="B5" i="21"/>
  <c r="B4" i="21"/>
  <c r="P10" i="1"/>
  <c r="P16" i="1"/>
  <c r="P23" i="1"/>
  <c r="P29" i="1"/>
  <c r="P33" i="1"/>
  <c r="P39" i="1"/>
  <c r="P44" i="1"/>
  <c r="P10" i="18"/>
  <c r="P16" i="18"/>
  <c r="P20" i="18"/>
  <c r="P23" i="18"/>
  <c r="P29" i="18"/>
  <c r="P33" i="18"/>
  <c r="P33" i="19" s="1"/>
  <c r="P39" i="18"/>
  <c r="P44" i="18"/>
  <c r="O10" i="1"/>
  <c r="O16" i="1"/>
  <c r="O23" i="1"/>
  <c r="O29" i="1"/>
  <c r="O33" i="1"/>
  <c r="O39" i="1"/>
  <c r="O44" i="1"/>
  <c r="O10" i="18"/>
  <c r="O16" i="18"/>
  <c r="O20" i="18"/>
  <c r="O23" i="18"/>
  <c r="O29" i="18"/>
  <c r="O33" i="18"/>
  <c r="O39" i="18"/>
  <c r="O44" i="18"/>
  <c r="N10" i="1"/>
  <c r="N10" i="18"/>
  <c r="N49" i="18" s="1"/>
  <c r="M10" i="1"/>
  <c r="M16" i="1"/>
  <c r="M23" i="1"/>
  <c r="M29" i="1"/>
  <c r="M33" i="1"/>
  <c r="M39" i="1"/>
  <c r="M44" i="1"/>
  <c r="M10" i="18"/>
  <c r="M16" i="18"/>
  <c r="M20" i="18"/>
  <c r="M23" i="18"/>
  <c r="M29" i="18"/>
  <c r="M33" i="18"/>
  <c r="M39" i="18"/>
  <c r="M44" i="18"/>
  <c r="L10" i="1"/>
  <c r="L20" i="1"/>
  <c r="L23" i="1"/>
  <c r="L29" i="1"/>
  <c r="L33" i="1"/>
  <c r="L39" i="1"/>
  <c r="L44" i="1"/>
  <c r="L10" i="18"/>
  <c r="L16" i="18"/>
  <c r="L20" i="18"/>
  <c r="L23" i="18"/>
  <c r="L29" i="18"/>
  <c r="L29" i="19" s="1"/>
  <c r="L33" i="18"/>
  <c r="L39" i="18"/>
  <c r="L39" i="19" s="1"/>
  <c r="L44" i="18"/>
  <c r="K10" i="1"/>
  <c r="K20" i="1"/>
  <c r="K23" i="1"/>
  <c r="K29" i="1"/>
  <c r="K33" i="1"/>
  <c r="K39" i="1"/>
  <c r="K44" i="1"/>
  <c r="K10" i="18"/>
  <c r="K16" i="18"/>
  <c r="K20" i="18"/>
  <c r="K23" i="18"/>
  <c r="K29" i="18"/>
  <c r="K33" i="18"/>
  <c r="K39" i="18"/>
  <c r="K44" i="18"/>
  <c r="J10" i="1"/>
  <c r="J20" i="1"/>
  <c r="J23" i="1"/>
  <c r="J29" i="1"/>
  <c r="J33" i="1"/>
  <c r="J39" i="1"/>
  <c r="J44" i="1"/>
  <c r="J10" i="18"/>
  <c r="J10" i="19" s="1"/>
  <c r="J16" i="18"/>
  <c r="J20" i="18"/>
  <c r="J23" i="18"/>
  <c r="J29" i="18"/>
  <c r="J33" i="18"/>
  <c r="J39" i="18"/>
  <c r="J44" i="18"/>
  <c r="I10" i="1"/>
  <c r="I16" i="1"/>
  <c r="I23" i="1"/>
  <c r="I29" i="1"/>
  <c r="I33" i="1"/>
  <c r="I39" i="1"/>
  <c r="I44" i="1"/>
  <c r="I10" i="18"/>
  <c r="I16" i="18"/>
  <c r="I20" i="18"/>
  <c r="I23" i="18"/>
  <c r="I29" i="18"/>
  <c r="I33" i="18"/>
  <c r="I39" i="18"/>
  <c r="I44" i="18"/>
  <c r="H10" i="1"/>
  <c r="H20" i="1"/>
  <c r="H23" i="1"/>
  <c r="H29" i="1"/>
  <c r="H33" i="1"/>
  <c r="H39" i="1"/>
  <c r="H44" i="1"/>
  <c r="H10" i="18"/>
  <c r="H16" i="18"/>
  <c r="H20" i="18"/>
  <c r="H23" i="18"/>
  <c r="H29" i="18"/>
  <c r="H33" i="18"/>
  <c r="H39" i="18"/>
  <c r="H39" i="19" s="1"/>
  <c r="H44" i="18"/>
  <c r="P48" i="19"/>
  <c r="O48" i="19"/>
  <c r="M48" i="19"/>
  <c r="L48" i="19"/>
  <c r="K48" i="19"/>
  <c r="J48" i="19"/>
  <c r="I48" i="19"/>
  <c r="H48" i="19"/>
  <c r="F48" i="19"/>
  <c r="E48" i="19"/>
  <c r="D48" i="19"/>
  <c r="C48" i="19"/>
  <c r="P47" i="19"/>
  <c r="O47" i="19"/>
  <c r="M47" i="19"/>
  <c r="L47" i="19"/>
  <c r="K47" i="19"/>
  <c r="J47" i="19"/>
  <c r="I47" i="19"/>
  <c r="H47" i="19"/>
  <c r="F47" i="19"/>
  <c r="E47" i="19"/>
  <c r="D47" i="19"/>
  <c r="C47" i="19"/>
  <c r="P46" i="19"/>
  <c r="O46" i="19"/>
  <c r="M46" i="19"/>
  <c r="L46" i="19"/>
  <c r="K46" i="19"/>
  <c r="J46" i="19"/>
  <c r="I46" i="19"/>
  <c r="H46" i="19"/>
  <c r="F46" i="19"/>
  <c r="E46" i="19"/>
  <c r="D46" i="19"/>
  <c r="C46" i="19"/>
  <c r="P45" i="19"/>
  <c r="O45" i="19"/>
  <c r="M45" i="19"/>
  <c r="L45" i="19"/>
  <c r="K45" i="19"/>
  <c r="J45" i="19"/>
  <c r="I45" i="19"/>
  <c r="H45" i="19"/>
  <c r="F45" i="19"/>
  <c r="E45" i="19"/>
  <c r="D45" i="19"/>
  <c r="C45" i="19"/>
  <c r="F44" i="1"/>
  <c r="F44" i="18"/>
  <c r="E44" i="1"/>
  <c r="E44" i="18"/>
  <c r="D44" i="1"/>
  <c r="D44" i="18"/>
  <c r="C44" i="1"/>
  <c r="C44" i="18"/>
  <c r="P43" i="19"/>
  <c r="O43" i="19"/>
  <c r="M43" i="19"/>
  <c r="L43" i="19"/>
  <c r="K43" i="19"/>
  <c r="J43" i="19"/>
  <c r="I43" i="19"/>
  <c r="H43" i="19"/>
  <c r="F43" i="19"/>
  <c r="E43" i="19"/>
  <c r="D43" i="19"/>
  <c r="C43" i="19"/>
  <c r="P42" i="19"/>
  <c r="O42" i="19"/>
  <c r="M42" i="19"/>
  <c r="L42" i="19"/>
  <c r="K42" i="19"/>
  <c r="J42" i="19"/>
  <c r="I42" i="19"/>
  <c r="H42" i="19"/>
  <c r="F42" i="19"/>
  <c r="E42" i="19"/>
  <c r="D42" i="19"/>
  <c r="C42" i="19"/>
  <c r="P41" i="19"/>
  <c r="O41" i="19"/>
  <c r="M41" i="19"/>
  <c r="L41" i="19"/>
  <c r="K41" i="19"/>
  <c r="J41" i="19"/>
  <c r="I41" i="19"/>
  <c r="H41" i="19"/>
  <c r="F41" i="19"/>
  <c r="E41" i="19"/>
  <c r="D41" i="19"/>
  <c r="C41" i="19"/>
  <c r="P40" i="19"/>
  <c r="O40" i="19"/>
  <c r="M40" i="19"/>
  <c r="L40" i="19"/>
  <c r="K40" i="19"/>
  <c r="J40" i="19"/>
  <c r="I40" i="19"/>
  <c r="H40" i="19"/>
  <c r="F40" i="19"/>
  <c r="E40" i="19"/>
  <c r="D40" i="19"/>
  <c r="C40" i="19"/>
  <c r="F39" i="1"/>
  <c r="F39" i="18"/>
  <c r="E39" i="1"/>
  <c r="E39" i="18"/>
  <c r="D39" i="1"/>
  <c r="D39" i="18"/>
  <c r="C39" i="1"/>
  <c r="C39" i="18"/>
  <c r="P38" i="19"/>
  <c r="O38" i="19"/>
  <c r="M38" i="19"/>
  <c r="L38" i="19"/>
  <c r="K38" i="19"/>
  <c r="J38" i="19"/>
  <c r="I38" i="19"/>
  <c r="H38" i="19"/>
  <c r="F38" i="19"/>
  <c r="E38" i="19"/>
  <c r="D38" i="19"/>
  <c r="C38" i="19"/>
  <c r="P37" i="19"/>
  <c r="O37" i="19"/>
  <c r="M37" i="19"/>
  <c r="L37" i="19"/>
  <c r="K37" i="19"/>
  <c r="J37" i="19"/>
  <c r="I37" i="19"/>
  <c r="H37" i="19"/>
  <c r="F37" i="19"/>
  <c r="E37" i="19"/>
  <c r="D37" i="19"/>
  <c r="C37" i="19"/>
  <c r="P36" i="19"/>
  <c r="O36" i="19"/>
  <c r="M36" i="19"/>
  <c r="L36" i="19"/>
  <c r="K36" i="19"/>
  <c r="J36" i="19"/>
  <c r="I36" i="19"/>
  <c r="H36" i="19"/>
  <c r="F36" i="19"/>
  <c r="E36" i="19"/>
  <c r="D36" i="19"/>
  <c r="C36" i="19"/>
  <c r="P35" i="19"/>
  <c r="O35" i="19"/>
  <c r="M35" i="19"/>
  <c r="L35" i="19"/>
  <c r="K35" i="19"/>
  <c r="J35" i="19"/>
  <c r="I35" i="19"/>
  <c r="H35" i="19"/>
  <c r="F35" i="19"/>
  <c r="E35" i="19"/>
  <c r="D35" i="19"/>
  <c r="C35" i="19"/>
  <c r="P34" i="19"/>
  <c r="O34" i="19"/>
  <c r="M34" i="19"/>
  <c r="L34" i="19"/>
  <c r="K34" i="19"/>
  <c r="J34" i="19"/>
  <c r="I34" i="19"/>
  <c r="H34" i="19"/>
  <c r="F34" i="19"/>
  <c r="E34" i="19"/>
  <c r="D34" i="19"/>
  <c r="C34" i="19"/>
  <c r="F33" i="1"/>
  <c r="F33" i="18"/>
  <c r="E33" i="1"/>
  <c r="E33" i="18"/>
  <c r="D33" i="1"/>
  <c r="D33" i="18"/>
  <c r="C33" i="1"/>
  <c r="C33" i="18"/>
  <c r="P32" i="19"/>
  <c r="O32" i="19"/>
  <c r="M32" i="19"/>
  <c r="L32" i="19"/>
  <c r="K32" i="19"/>
  <c r="J32" i="19"/>
  <c r="I32" i="19"/>
  <c r="H32" i="19"/>
  <c r="G32" i="19"/>
  <c r="F32" i="19"/>
  <c r="E32" i="19"/>
  <c r="D32" i="19"/>
  <c r="C32" i="19"/>
  <c r="P31" i="19"/>
  <c r="O31" i="19"/>
  <c r="M31" i="19"/>
  <c r="L31" i="19"/>
  <c r="K31" i="19"/>
  <c r="J31" i="19"/>
  <c r="I31" i="19"/>
  <c r="H31" i="19"/>
  <c r="F31" i="19"/>
  <c r="E31" i="19"/>
  <c r="D31" i="19"/>
  <c r="C31" i="19"/>
  <c r="P30" i="19"/>
  <c r="O30" i="19"/>
  <c r="M30" i="19"/>
  <c r="L30" i="19"/>
  <c r="K30" i="19"/>
  <c r="J30" i="19"/>
  <c r="I30" i="19"/>
  <c r="H30" i="19"/>
  <c r="F30" i="19"/>
  <c r="E30" i="19"/>
  <c r="D30" i="19"/>
  <c r="C30" i="19"/>
  <c r="F29" i="1"/>
  <c r="F29" i="18"/>
  <c r="E29" i="1"/>
  <c r="E29" i="18"/>
  <c r="D29" i="1"/>
  <c r="D29" i="18"/>
  <c r="C29" i="1"/>
  <c r="C29" i="18"/>
  <c r="P28" i="19"/>
  <c r="O28" i="19"/>
  <c r="M28" i="19"/>
  <c r="L28" i="19"/>
  <c r="K28" i="19"/>
  <c r="J28" i="19"/>
  <c r="I28" i="19"/>
  <c r="H28" i="19"/>
  <c r="G28" i="19"/>
  <c r="F28" i="19"/>
  <c r="E28" i="19"/>
  <c r="D28" i="19"/>
  <c r="C28" i="19"/>
  <c r="P27" i="19"/>
  <c r="O27" i="19"/>
  <c r="M27" i="19"/>
  <c r="L27" i="19"/>
  <c r="K27" i="19"/>
  <c r="J27" i="19"/>
  <c r="I27" i="19"/>
  <c r="H27" i="19"/>
  <c r="F27" i="19"/>
  <c r="E27" i="19"/>
  <c r="D27" i="19"/>
  <c r="C27" i="19"/>
  <c r="P26" i="19"/>
  <c r="O26" i="19"/>
  <c r="M26" i="19"/>
  <c r="L26" i="19"/>
  <c r="K26" i="19"/>
  <c r="J26" i="19"/>
  <c r="I26" i="19"/>
  <c r="H26" i="19"/>
  <c r="F26" i="19"/>
  <c r="E26" i="19"/>
  <c r="D26" i="19"/>
  <c r="C26" i="19"/>
  <c r="P25" i="19"/>
  <c r="O25" i="19"/>
  <c r="M25" i="19"/>
  <c r="L25" i="19"/>
  <c r="K25" i="19"/>
  <c r="J25" i="19"/>
  <c r="I25" i="19"/>
  <c r="H25" i="19"/>
  <c r="G25" i="19"/>
  <c r="F25" i="19"/>
  <c r="E25" i="19"/>
  <c r="D25" i="19"/>
  <c r="C25" i="19"/>
  <c r="P24" i="19"/>
  <c r="O24" i="19"/>
  <c r="M24" i="19"/>
  <c r="L24" i="19"/>
  <c r="K24" i="19"/>
  <c r="J24" i="19"/>
  <c r="I24" i="19"/>
  <c r="H24" i="19"/>
  <c r="G24" i="19"/>
  <c r="F24" i="19"/>
  <c r="E24" i="19"/>
  <c r="D24" i="19"/>
  <c r="C24" i="19"/>
  <c r="F23" i="1"/>
  <c r="F23" i="18"/>
  <c r="E23" i="1"/>
  <c r="E23" i="18"/>
  <c r="D23" i="18"/>
  <c r="C23" i="1"/>
  <c r="C23" i="18"/>
  <c r="P22" i="19"/>
  <c r="O22" i="19"/>
  <c r="M22" i="19"/>
  <c r="L22" i="19"/>
  <c r="K22" i="19"/>
  <c r="J22" i="19"/>
  <c r="I22" i="19"/>
  <c r="H22" i="19"/>
  <c r="G22" i="19"/>
  <c r="F22" i="19"/>
  <c r="E22" i="19"/>
  <c r="D22" i="19"/>
  <c r="C22" i="19"/>
  <c r="P21" i="19"/>
  <c r="O21" i="19"/>
  <c r="M21" i="19"/>
  <c r="L21" i="19"/>
  <c r="K21" i="19"/>
  <c r="J21" i="19"/>
  <c r="H21" i="19"/>
  <c r="G21" i="19"/>
  <c r="F21" i="19"/>
  <c r="E21" i="19"/>
  <c r="D21" i="19"/>
  <c r="C21" i="19"/>
  <c r="O20" i="19"/>
  <c r="F20" i="1"/>
  <c r="F20" i="18"/>
  <c r="E20" i="1"/>
  <c r="E20" i="18"/>
  <c r="D20" i="1"/>
  <c r="D20" i="18"/>
  <c r="C20" i="18"/>
  <c r="P19" i="19"/>
  <c r="O19" i="19"/>
  <c r="M19" i="19"/>
  <c r="L19" i="19"/>
  <c r="F19" i="19"/>
  <c r="E19" i="19"/>
  <c r="D19" i="19"/>
  <c r="C19" i="19"/>
  <c r="P18" i="19"/>
  <c r="O18" i="19"/>
  <c r="M18" i="19"/>
  <c r="L18" i="19"/>
  <c r="K18" i="19"/>
  <c r="J18" i="19"/>
  <c r="I18" i="19"/>
  <c r="H18" i="19"/>
  <c r="F18" i="19"/>
  <c r="E18" i="19"/>
  <c r="D18" i="19"/>
  <c r="C18" i="19"/>
  <c r="P17" i="19"/>
  <c r="O17" i="19"/>
  <c r="M17" i="19"/>
  <c r="L17" i="19"/>
  <c r="K17" i="19"/>
  <c r="J17" i="19"/>
  <c r="I17" i="19"/>
  <c r="H17" i="19"/>
  <c r="F17" i="19"/>
  <c r="E17" i="19"/>
  <c r="D17" i="19"/>
  <c r="C17" i="19"/>
  <c r="F16" i="1"/>
  <c r="F16" i="18"/>
  <c r="E16" i="18"/>
  <c r="D16" i="1"/>
  <c r="D16" i="18"/>
  <c r="C16" i="18"/>
  <c r="P15" i="19"/>
  <c r="O15" i="19"/>
  <c r="M15" i="19"/>
  <c r="L15" i="19"/>
  <c r="K15" i="19"/>
  <c r="J15" i="19"/>
  <c r="I15" i="19"/>
  <c r="H15" i="19"/>
  <c r="F15" i="19"/>
  <c r="E15" i="19"/>
  <c r="D15" i="19"/>
  <c r="C15" i="19"/>
  <c r="P14" i="19"/>
  <c r="O14" i="19"/>
  <c r="N14" i="19"/>
  <c r="M14" i="19"/>
  <c r="L14" i="19"/>
  <c r="K14" i="19"/>
  <c r="J14" i="19"/>
  <c r="I14" i="19"/>
  <c r="H14" i="19"/>
  <c r="F14" i="19"/>
  <c r="E14" i="19"/>
  <c r="D14" i="19"/>
  <c r="C14" i="19"/>
  <c r="P13" i="19"/>
  <c r="O13" i="19"/>
  <c r="N13" i="19"/>
  <c r="M13" i="19"/>
  <c r="L13" i="19"/>
  <c r="K13" i="19"/>
  <c r="J13" i="19"/>
  <c r="I13" i="19"/>
  <c r="H13" i="19"/>
  <c r="F13" i="19"/>
  <c r="E13" i="19"/>
  <c r="D13" i="19"/>
  <c r="C13" i="19"/>
  <c r="P12" i="19"/>
  <c r="O12" i="19"/>
  <c r="N12" i="19"/>
  <c r="M12" i="19"/>
  <c r="L12" i="19"/>
  <c r="K12" i="19"/>
  <c r="J12" i="19"/>
  <c r="I12" i="19"/>
  <c r="H12" i="19"/>
  <c r="F12" i="19"/>
  <c r="E12" i="19"/>
  <c r="D12" i="19"/>
  <c r="C12" i="19"/>
  <c r="P11" i="19"/>
  <c r="O11" i="19"/>
  <c r="N11" i="19"/>
  <c r="M11" i="19"/>
  <c r="L11" i="19"/>
  <c r="K11" i="19"/>
  <c r="J11" i="19"/>
  <c r="I11" i="19"/>
  <c r="H11" i="19"/>
  <c r="F11" i="19"/>
  <c r="E11" i="19"/>
  <c r="D11" i="19"/>
  <c r="C11" i="19"/>
  <c r="F10" i="1"/>
  <c r="F10" i="18"/>
  <c r="E10" i="1"/>
  <c r="E10" i="18"/>
  <c r="D10" i="1"/>
  <c r="D10" i="18"/>
  <c r="C10" i="1"/>
  <c r="C10" i="18"/>
  <c r="B5" i="19"/>
  <c r="B2" i="19"/>
  <c r="B5" i="18"/>
  <c r="B4" i="18"/>
  <c r="L9" i="13"/>
  <c r="L15" i="13"/>
  <c r="L19" i="13"/>
  <c r="L19" i="20" s="1"/>
  <c r="L22" i="13"/>
  <c r="L28" i="13"/>
  <c r="L32" i="13"/>
  <c r="L38" i="13"/>
  <c r="L43" i="13"/>
  <c r="L43" i="20" s="1"/>
  <c r="K9" i="13"/>
  <c r="K15" i="13"/>
  <c r="K19" i="13"/>
  <c r="K22" i="13"/>
  <c r="K28" i="13"/>
  <c r="K32" i="13"/>
  <c r="K38" i="13"/>
  <c r="K43" i="13"/>
  <c r="K43" i="20" s="1"/>
  <c r="J9" i="13"/>
  <c r="J15" i="13"/>
  <c r="J19" i="13"/>
  <c r="J22" i="13"/>
  <c r="J28" i="13"/>
  <c r="J32" i="13"/>
  <c r="J38" i="13"/>
  <c r="J43" i="13"/>
  <c r="J43" i="20" s="1"/>
  <c r="G9" i="13"/>
  <c r="G15" i="13"/>
  <c r="G22" i="13"/>
  <c r="G28" i="13"/>
  <c r="G32" i="13"/>
  <c r="G38" i="13"/>
  <c r="G43" i="13"/>
  <c r="G43" i="20" s="1"/>
  <c r="F15" i="13"/>
  <c r="F22" i="13"/>
  <c r="F28" i="13"/>
  <c r="F32" i="13"/>
  <c r="F38" i="13"/>
  <c r="H38" i="13" s="1"/>
  <c r="F43" i="13"/>
  <c r="E9" i="13"/>
  <c r="E15" i="13"/>
  <c r="E19" i="13"/>
  <c r="E22" i="13"/>
  <c r="E28" i="13"/>
  <c r="E32" i="13"/>
  <c r="E38" i="13"/>
  <c r="E43" i="13"/>
  <c r="D9" i="13"/>
  <c r="D15" i="13"/>
  <c r="D19" i="13"/>
  <c r="D22" i="13"/>
  <c r="D22" i="20" s="1"/>
  <c r="D28" i="13"/>
  <c r="D28" i="20" s="1"/>
  <c r="D32" i="13"/>
  <c r="D38" i="13"/>
  <c r="D43" i="13"/>
  <c r="C9" i="13"/>
  <c r="C9" i="20" s="1"/>
  <c r="C15" i="20"/>
  <c r="C19" i="13"/>
  <c r="C22" i="13"/>
  <c r="C28" i="13"/>
  <c r="C32" i="13"/>
  <c r="C38" i="13"/>
  <c r="C43" i="13"/>
  <c r="I14" i="13"/>
  <c r="I18" i="20"/>
  <c r="I26" i="13"/>
  <c r="I26" i="20" s="1"/>
  <c r="I27" i="13"/>
  <c r="I27" i="20" s="1"/>
  <c r="I31" i="13"/>
  <c r="I35" i="13"/>
  <c r="I35" i="20" s="1"/>
  <c r="I37" i="13"/>
  <c r="I42" i="13"/>
  <c r="I47" i="13"/>
  <c r="I47" i="20" s="1"/>
  <c r="H26" i="13"/>
  <c r="H26" i="20" s="1"/>
  <c r="H27" i="13"/>
  <c r="H31" i="13"/>
  <c r="H31" i="20" s="1"/>
  <c r="H35" i="13"/>
  <c r="H37" i="13"/>
  <c r="H42" i="13"/>
  <c r="H47" i="13"/>
  <c r="B8" i="13"/>
  <c r="I39" i="13"/>
  <c r="I40" i="13"/>
  <c r="I40" i="20" s="1"/>
  <c r="I44" i="13"/>
  <c r="I45" i="13"/>
  <c r="H39" i="13"/>
  <c r="H40" i="13"/>
  <c r="H44" i="13"/>
  <c r="H44" i="20" s="1"/>
  <c r="H45" i="13"/>
  <c r="I46" i="13"/>
  <c r="I46" i="20" s="1"/>
  <c r="I41" i="13"/>
  <c r="H41" i="13"/>
  <c r="I34" i="13"/>
  <c r="H34" i="13"/>
  <c r="I33" i="13"/>
  <c r="H33" i="13"/>
  <c r="I30" i="13"/>
  <c r="I30" i="20" s="1"/>
  <c r="H30" i="13"/>
  <c r="I29" i="13"/>
  <c r="H29" i="13"/>
  <c r="I25" i="13"/>
  <c r="H25" i="13"/>
  <c r="I24" i="13"/>
  <c r="H24" i="13"/>
  <c r="I21" i="13"/>
  <c r="H21" i="13"/>
  <c r="I17" i="13"/>
  <c r="I17" i="20" s="1"/>
  <c r="H17" i="13"/>
  <c r="I16" i="13"/>
  <c r="I16" i="20" s="1"/>
  <c r="H16" i="13"/>
  <c r="I13" i="13"/>
  <c r="H13" i="13"/>
  <c r="I12" i="13"/>
  <c r="H12" i="13"/>
  <c r="I11" i="13"/>
  <c r="I11" i="20" s="1"/>
  <c r="H11" i="13"/>
  <c r="I10" i="13"/>
  <c r="I10" i="20" s="1"/>
  <c r="H10" i="13"/>
  <c r="B7" i="13"/>
  <c r="B5" i="13"/>
  <c r="B4" i="13"/>
  <c r="L16" i="19" l="1"/>
  <c r="I19" i="21"/>
  <c r="H44" i="19"/>
  <c r="J33" i="19"/>
  <c r="K33" i="19"/>
  <c r="M29" i="19"/>
  <c r="I13" i="20"/>
  <c r="G38" i="20"/>
  <c r="F32" i="20"/>
  <c r="I31" i="20"/>
  <c r="J38" i="20"/>
  <c r="K38" i="20"/>
  <c r="L38" i="20"/>
  <c r="O44" i="19"/>
  <c r="E43" i="20"/>
  <c r="G32" i="20"/>
  <c r="F38" i="20"/>
  <c r="C23" i="19"/>
  <c r="I39" i="19"/>
  <c r="E23" i="19"/>
  <c r="H11" i="20"/>
  <c r="H13" i="20"/>
  <c r="H17" i="20"/>
  <c r="H45" i="20"/>
  <c r="I32" i="13"/>
  <c r="K10" i="19"/>
  <c r="O49" i="1"/>
  <c r="O33" i="19"/>
  <c r="F15" i="20"/>
  <c r="E29" i="19"/>
  <c r="H22" i="21"/>
  <c r="N49" i="1"/>
  <c r="F28" i="20"/>
  <c r="M44" i="19"/>
  <c r="G22" i="20"/>
  <c r="I42" i="20"/>
  <c r="C43" i="20"/>
  <c r="C22" i="20"/>
  <c r="D43" i="20"/>
  <c r="E22" i="20"/>
  <c r="F43" i="20"/>
  <c r="J32" i="20"/>
  <c r="J15" i="20"/>
  <c r="K32" i="20"/>
  <c r="K15" i="20"/>
  <c r="L32" i="20"/>
  <c r="L15" i="20"/>
  <c r="K16" i="19"/>
  <c r="H15" i="21"/>
  <c r="H9" i="13"/>
  <c r="F39" i="19"/>
  <c r="J39" i="19"/>
  <c r="M39" i="19"/>
  <c r="O29" i="19"/>
  <c r="I21" i="20"/>
  <c r="I39" i="20"/>
  <c r="I37" i="20"/>
  <c r="C19" i="20"/>
  <c r="D19" i="20"/>
  <c r="E19" i="20"/>
  <c r="J28" i="20"/>
  <c r="J9" i="20"/>
  <c r="K28" i="20"/>
  <c r="K9" i="20"/>
  <c r="L28" i="20"/>
  <c r="O16" i="19"/>
  <c r="H24" i="20"/>
  <c r="H29" i="20"/>
  <c r="H33" i="20"/>
  <c r="H41" i="20"/>
  <c r="H37" i="20"/>
  <c r="D38" i="20"/>
  <c r="G15" i="20"/>
  <c r="F29" i="19"/>
  <c r="C39" i="19"/>
  <c r="E39" i="19"/>
  <c r="I44" i="19"/>
  <c r="L20" i="19"/>
  <c r="H43" i="21"/>
  <c r="H21" i="20"/>
  <c r="I24" i="20"/>
  <c r="I29" i="20"/>
  <c r="I33" i="20"/>
  <c r="I41" i="20"/>
  <c r="H47" i="20"/>
  <c r="H35" i="20"/>
  <c r="E32" i="20"/>
  <c r="E15" i="20"/>
  <c r="G9" i="20"/>
  <c r="C33" i="19"/>
  <c r="E33" i="19"/>
  <c r="J16" i="19"/>
  <c r="H29" i="19"/>
  <c r="I29" i="19"/>
  <c r="H39" i="20"/>
  <c r="E28" i="20"/>
  <c r="F33" i="19"/>
  <c r="K29" i="19"/>
  <c r="O39" i="19"/>
  <c r="H38" i="21"/>
  <c r="H38" i="20" s="1"/>
  <c r="P49" i="1"/>
  <c r="J20" i="19"/>
  <c r="H16" i="19"/>
  <c r="I12" i="20"/>
  <c r="I25" i="20"/>
  <c r="D16" i="19"/>
  <c r="F20" i="19"/>
  <c r="F44" i="19"/>
  <c r="H23" i="19"/>
  <c r="I23" i="19"/>
  <c r="E48" i="21"/>
  <c r="H20" i="19"/>
  <c r="C48" i="21"/>
  <c r="D48" i="21"/>
  <c r="I34" i="20"/>
  <c r="H27" i="20"/>
  <c r="G28" i="20"/>
  <c r="M49" i="18"/>
  <c r="J22" i="20"/>
  <c r="K22" i="20"/>
  <c r="H42" i="20"/>
  <c r="C28" i="20"/>
  <c r="E38" i="20"/>
  <c r="L22" i="20"/>
  <c r="D20" i="19"/>
  <c r="I22" i="21"/>
  <c r="H14" i="20"/>
  <c r="I32" i="21"/>
  <c r="I44" i="20"/>
  <c r="L48" i="21"/>
  <c r="I36" i="20"/>
  <c r="I15" i="13"/>
  <c r="D10" i="19"/>
  <c r="H33" i="19"/>
  <c r="P16" i="19"/>
  <c r="I33" i="19"/>
  <c r="L33" i="19"/>
  <c r="M33" i="19"/>
  <c r="O49" i="18"/>
  <c r="P10" i="19"/>
  <c r="C38" i="20"/>
  <c r="J29" i="19"/>
  <c r="P44" i="19"/>
  <c r="H25" i="20"/>
  <c r="H34" i="20"/>
  <c r="E16" i="19"/>
  <c r="C20" i="19"/>
  <c r="C44" i="19"/>
  <c r="J23" i="19"/>
  <c r="L23" i="19"/>
  <c r="M23" i="19"/>
  <c r="P39" i="19"/>
  <c r="F10" i="19"/>
  <c r="D29" i="19"/>
  <c r="K49" i="18"/>
  <c r="K20" i="19"/>
  <c r="I38" i="21"/>
  <c r="P29" i="19"/>
  <c r="I45" i="20"/>
  <c r="H49" i="1"/>
  <c r="L10" i="19"/>
  <c r="M10" i="19"/>
  <c r="O23" i="19"/>
  <c r="P23" i="19"/>
  <c r="H30" i="20"/>
  <c r="H40" i="20"/>
  <c r="H46" i="20"/>
  <c r="K48" i="21"/>
  <c r="C16" i="19"/>
  <c r="E20" i="19"/>
  <c r="F23" i="19"/>
  <c r="E44" i="19"/>
  <c r="H49" i="18"/>
  <c r="J44" i="19"/>
  <c r="K44" i="19"/>
  <c r="L44" i="19"/>
  <c r="P20" i="19"/>
  <c r="E48" i="13"/>
  <c r="C10" i="19"/>
  <c r="D15" i="20"/>
  <c r="K48" i="13"/>
  <c r="H23" i="20"/>
  <c r="H16" i="20"/>
  <c r="H12" i="20"/>
  <c r="H10" i="20"/>
  <c r="M20" i="19"/>
  <c r="M49" i="1"/>
  <c r="L49" i="1"/>
  <c r="N10" i="19"/>
  <c r="I16" i="19"/>
  <c r="I10" i="19"/>
  <c r="J49" i="1"/>
  <c r="K23" i="19"/>
  <c r="K49" i="1"/>
  <c r="I38" i="13"/>
  <c r="I14" i="20"/>
  <c r="F22" i="20"/>
  <c r="J48" i="13"/>
  <c r="D23" i="19"/>
  <c r="D9" i="20"/>
  <c r="H28" i="13"/>
  <c r="I22" i="13"/>
  <c r="E10" i="19"/>
  <c r="H10" i="19"/>
  <c r="D44" i="19"/>
  <c r="L49" i="18"/>
  <c r="H32" i="21"/>
  <c r="J48" i="21"/>
  <c r="D48" i="13"/>
  <c r="H32" i="13"/>
  <c r="H43" i="13"/>
  <c r="H43" i="20" s="1"/>
  <c r="D39" i="19"/>
  <c r="I49" i="18"/>
  <c r="J49" i="18"/>
  <c r="K39" i="19"/>
  <c r="P49" i="18"/>
  <c r="H28" i="21"/>
  <c r="I28" i="21"/>
  <c r="G48" i="21"/>
  <c r="D32" i="20"/>
  <c r="I43" i="13"/>
  <c r="F9" i="20"/>
  <c r="L9" i="20"/>
  <c r="C29" i="19"/>
  <c r="I9" i="13"/>
  <c r="I28" i="13"/>
  <c r="I28" i="20" s="1"/>
  <c r="H22" i="13"/>
  <c r="C48" i="13"/>
  <c r="C32" i="20"/>
  <c r="H15" i="13"/>
  <c r="E9" i="20"/>
  <c r="J19" i="20"/>
  <c r="K19" i="20"/>
  <c r="L48" i="13"/>
  <c r="L48" i="20" s="1"/>
  <c r="O10" i="19"/>
  <c r="F16" i="19"/>
  <c r="D33" i="19"/>
  <c r="M16" i="19"/>
  <c r="F48" i="21"/>
  <c r="I43" i="21"/>
  <c r="I15" i="21"/>
  <c r="H9" i="21"/>
  <c r="I9" i="21"/>
  <c r="H22" i="20" l="1"/>
  <c r="I32" i="20"/>
  <c r="I38" i="20"/>
  <c r="N49" i="19"/>
  <c r="I43" i="20"/>
  <c r="K48" i="20"/>
  <c r="I48" i="21"/>
  <c r="O49" i="19"/>
  <c r="J48" i="20"/>
  <c r="E48" i="20"/>
  <c r="I15" i="20"/>
  <c r="I22" i="20"/>
  <c r="K49" i="19"/>
  <c r="C48" i="20"/>
  <c r="J49" i="19"/>
  <c r="D48" i="20"/>
  <c r="M49" i="19"/>
  <c r="H49" i="19"/>
  <c r="L49" i="19"/>
  <c r="P49" i="19"/>
  <c r="H28" i="20"/>
  <c r="H48" i="21"/>
  <c r="H15" i="20"/>
  <c r="I9" i="20"/>
  <c r="H32" i="20"/>
  <c r="H9" i="20"/>
  <c r="F20" i="20" l="1"/>
  <c r="G20" i="20"/>
  <c r="G19" i="13"/>
  <c r="G48" i="13" s="1"/>
  <c r="I20" i="20"/>
  <c r="H20" i="20"/>
  <c r="F19" i="13"/>
  <c r="F48" i="13" s="1"/>
  <c r="G48" i="20" l="1"/>
  <c r="F48" i="20"/>
  <c r="F19" i="20"/>
  <c r="H19" i="13"/>
  <c r="H48" i="13" s="1"/>
  <c r="I19" i="13"/>
  <c r="G19" i="20"/>
  <c r="H19" i="20" l="1"/>
  <c r="H48" i="20"/>
  <c r="I19" i="20"/>
  <c r="I48" i="13"/>
  <c r="I48" i="20" l="1"/>
  <c r="I21" i="19"/>
  <c r="I20" i="1"/>
  <c r="I20" i="19" l="1"/>
  <c r="I49" i="1"/>
  <c r="I49" i="19" l="1"/>
</calcChain>
</file>

<file path=xl/sharedStrings.xml><?xml version="1.0" encoding="utf-8"?>
<sst xmlns="http://schemas.openxmlformats.org/spreadsheetml/2006/main" count="461" uniqueCount="116">
  <si>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</si>
  <si>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</si>
  <si>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</si>
  <si>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უბედური შემთხვევის დაზღვევა:</t>
  </si>
  <si>
    <t>სამოგზაურო დაზღვევა</t>
  </si>
  <si>
    <t>სამედიცინო (ჯანმრთელობის) დაზღვევა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</si>
  <si>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</si>
  <si>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</si>
  <si>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</si>
  <si>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</si>
  <si>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</si>
  <si>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</si>
  <si>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</si>
  <si>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</si>
  <si>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ტვირთების დაზღვევა</t>
  </si>
  <si>
    <t>დაზღვევა საფინანსო დანაკარგებისაგან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</si>
  <si>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</si>
  <si>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</si>
  <si>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</si>
  <si>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საკრედიტო ვალდებულებათა დაზღვევა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</si>
  <si>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</si>
  <si>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</si>
  <si>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</si>
  <si>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იურიდიული ხარჯების დაზღვევა</t>
  </si>
  <si>
    <t>საჰაერო გადამზიდველის პასუხისმგებლობის დაზღვევა</t>
  </si>
  <si>
    <t>არ მოიცავს ინფორმაციას გადაზღვევით მიღებული რისკების შესახებ</t>
  </si>
  <si>
    <t>ფიზიკურ პირებზე გაცემული</t>
  </si>
  <si>
    <t>სულ</t>
  </si>
  <si>
    <t>სულ:</t>
  </si>
  <si>
    <t>საანგარიშო წელიწადში მოზიდული პრემიის ნაწილი, რომელიც შეესაბამება ერთ სადაზღვევო წელს</t>
  </si>
  <si>
    <t>გადაზღვევის პრემია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</si>
  <si>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</si>
  <si>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r>
      <t xml:space="preserve">საანგარიშო </t>
    </r>
    <r>
      <rPr>
        <b/>
        <u/>
        <sz val="8"/>
        <rFont val="Sylfaen"/>
        <family val="1"/>
        <charset val="204"/>
      </rPr>
      <t>წლის დასაწყისიდან</t>
    </r>
    <r>
      <rPr>
        <b/>
        <sz val="8"/>
        <rFont val="Sylfaen"/>
        <family val="1"/>
        <charset val="204"/>
      </rPr>
      <t xml:space="preserve"> გაფორმებული სადაზღვევო პოლისების რაოდენობა</t>
    </r>
  </si>
  <si>
    <r>
      <t xml:space="preserve">საანგარიშო თარიღისათვის </t>
    </r>
    <r>
      <rPr>
        <b/>
        <u/>
        <sz val="8"/>
        <rFont val="Sylfaen"/>
        <family val="1"/>
        <charset val="204"/>
      </rPr>
      <t>მოქმედი</t>
    </r>
    <r>
      <rPr>
        <b/>
        <sz val="8"/>
        <rFont val="Sylfaen"/>
        <family val="1"/>
        <charset val="204"/>
      </rPr>
      <t xml:space="preserve"> პოლისების რაოდენობა</t>
    </r>
  </si>
  <si>
    <r>
      <t xml:space="preserve">საანგარიშო წლის დასაწყისიდან აღებული სადაზღვევო ვალდებულებები </t>
    </r>
    <r>
      <rPr>
        <b/>
        <sz val="8"/>
        <color indexed="12"/>
        <rFont val="Sylfaen"/>
        <family val="1"/>
        <charset val="204"/>
      </rPr>
      <t>(ბრუტო)</t>
    </r>
  </si>
  <si>
    <r>
      <t xml:space="preserve">სადაზღვევო ვალდებულებები </t>
    </r>
    <r>
      <rPr>
        <b/>
        <u/>
        <sz val="8"/>
        <rFont val="Sylfaen"/>
        <family val="1"/>
        <charset val="204"/>
      </rPr>
      <t>საანგარიშო თარიღისათვის</t>
    </r>
    <r>
      <rPr>
        <b/>
        <sz val="8"/>
        <rFont val="Sylfaen"/>
        <family val="1"/>
        <charset val="204"/>
      </rPr>
      <t xml:space="preserve"> </t>
    </r>
    <r>
      <rPr>
        <b/>
        <sz val="8"/>
        <color indexed="12"/>
        <rFont val="Sylfaen"/>
        <family val="1"/>
        <charset val="204"/>
      </rPr>
      <t>(ბრუტო)</t>
    </r>
  </si>
  <si>
    <r>
      <t xml:space="preserve">სადაზღვევო ვალდებულებები </t>
    </r>
    <r>
      <rPr>
        <b/>
        <u/>
        <sz val="8"/>
        <rFont val="Sylfaen"/>
        <family val="1"/>
        <charset val="204"/>
      </rPr>
      <t>საანგარიშო თარიღისათვის</t>
    </r>
    <r>
      <rPr>
        <b/>
        <sz val="8"/>
        <rFont val="Sylfaen"/>
        <family val="1"/>
        <charset val="204"/>
      </rPr>
      <t xml:space="preserve"> </t>
    </r>
    <r>
      <rPr>
        <b/>
        <sz val="8"/>
        <color indexed="12"/>
        <rFont val="Sylfaen"/>
        <family val="1"/>
        <charset val="204"/>
      </rPr>
      <t>(ნეტო)</t>
    </r>
  </si>
  <si>
    <r>
      <t xml:space="preserve">საანგარიშო წლის დასაწყისიდან მოზიდული სადაზღვევო პრემია </t>
    </r>
    <r>
      <rPr>
        <b/>
        <sz val="8"/>
        <color indexed="12"/>
        <rFont val="Sylfaen"/>
        <family val="1"/>
        <charset val="204"/>
      </rPr>
      <t>(ბრუტო)</t>
    </r>
  </si>
  <si>
    <r>
      <t xml:space="preserve">საანგარიშო პერიოდის განმავლობაში გამომუშავებული სადაზღვევო პრემია </t>
    </r>
    <r>
      <rPr>
        <b/>
        <sz val="8"/>
        <color indexed="12"/>
        <rFont val="Sylfaen"/>
        <family val="1"/>
        <charset val="204"/>
      </rPr>
      <t>(ბრუტო)</t>
    </r>
  </si>
  <si>
    <r>
      <t xml:space="preserve">განცხადებული სადაზღვევო ზარალების </t>
    </r>
    <r>
      <rPr>
        <b/>
        <u/>
        <sz val="8"/>
        <rFont val="Sylfaen"/>
        <family val="1"/>
        <charset val="204"/>
      </rPr>
      <t>რაოდენობა</t>
    </r>
  </si>
  <si>
    <r>
      <t xml:space="preserve">ანაზღაურებული ზარალების </t>
    </r>
    <r>
      <rPr>
        <b/>
        <u/>
        <sz val="8"/>
        <rFont val="Sylfaen"/>
        <family val="1"/>
        <charset val="204"/>
      </rPr>
      <t>რაოდენობა</t>
    </r>
    <r>
      <rPr>
        <b/>
        <sz val="8"/>
        <rFont val="Sylfaen"/>
        <family val="1"/>
        <charset val="204"/>
      </rPr>
      <t xml:space="preserve"> (წინა საანგარიშო პერიოდებიდან გადმოსული ზარალების </t>
    </r>
    <r>
      <rPr>
        <b/>
        <i/>
        <sz val="8"/>
        <rFont val="Sylfaen"/>
        <family val="1"/>
        <charset val="204"/>
      </rPr>
      <t>ჩათვლით)</t>
    </r>
  </si>
  <si>
    <r>
      <t xml:space="preserve">ანაზღაურებული ზარალების </t>
    </r>
    <r>
      <rPr>
        <b/>
        <u/>
        <sz val="8"/>
        <rFont val="Sylfaen"/>
        <family val="1"/>
        <charset val="204"/>
      </rPr>
      <t>ოდენობა</t>
    </r>
    <r>
      <rPr>
        <b/>
        <sz val="8"/>
        <rFont val="Sylfaen"/>
        <family val="1"/>
        <charset val="204"/>
      </rPr>
      <t xml:space="preserve"> </t>
    </r>
    <r>
      <rPr>
        <b/>
        <sz val="8"/>
        <color indexed="12"/>
        <rFont val="Sylfaen"/>
        <family val="1"/>
        <charset val="204"/>
      </rPr>
      <t>(ბრუტო)</t>
    </r>
    <r>
      <rPr>
        <b/>
        <sz val="8"/>
        <rFont val="Sylfaen"/>
        <family val="1"/>
        <charset val="204"/>
      </rPr>
      <t xml:space="preserve"> (წინა საანგარიშო პერიოდებიდან გადმოსული ზარალების </t>
    </r>
    <r>
      <rPr>
        <b/>
        <i/>
        <sz val="8"/>
        <rFont val="Sylfaen"/>
        <family val="1"/>
        <charset val="204"/>
      </rPr>
      <t>ჩათვლით)</t>
    </r>
  </si>
  <si>
    <r>
      <t xml:space="preserve">საანგარიშო წლის დასაწყისიდან აღებული სადაზღვევო ვალდებულებები </t>
    </r>
    <r>
      <rPr>
        <b/>
        <sz val="8"/>
        <color indexed="12"/>
        <rFont val="Sylfaen"/>
        <family val="1"/>
        <charset val="204"/>
      </rPr>
      <t>(ნეტო)</t>
    </r>
  </si>
  <si>
    <r>
      <t xml:space="preserve">შემოსავალი რეგრესიდან და გადარჩენილი ქონებიდან </t>
    </r>
    <r>
      <rPr>
        <b/>
        <sz val="8"/>
        <color indexed="12"/>
        <rFont val="Sylfaen"/>
        <family val="1"/>
        <charset val="204"/>
      </rPr>
      <t>(ბრუტო)</t>
    </r>
  </si>
  <si>
    <r>
      <t xml:space="preserve">საანგარიშო პერიოდის დამდგარი სადაზღვევო ზარალების ოდენობა </t>
    </r>
    <r>
      <rPr>
        <b/>
        <sz val="8"/>
        <color indexed="12"/>
        <rFont val="Sylfaen"/>
        <family val="1"/>
        <charset val="204"/>
      </rPr>
      <t>(ბრუტო)</t>
    </r>
  </si>
  <si>
    <t>საზღვაო გადამზიდველის პასუხისმგებლობის დაზღვევა</t>
  </si>
  <si>
    <t>დაზღვევის სახეობა</t>
  </si>
  <si>
    <t>სიცოცხლის დაზღვევის სხვა ფორმები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</si>
  <si>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</si>
  <si>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</si>
  <si>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</si>
  <si>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</si>
  <si>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საჰაერო სატრანსპორტო საშუალებათა დაზღვევა (კორპუსის დაზღვევა)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</si>
  <si>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</si>
  <si>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მცურავი სატრანსპორტო საშუალებების დაზღვევა (კორპუსის დაზღვევა)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</si>
  <si>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</si>
  <si>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ქონების დაზღვევა (გარდა პპ. (5), (7), (8), (10), და (12)-ში ჩამოთვლილი ქონებისა):</t>
  </si>
  <si>
    <t>ვალდებულებათა შესრულების დაზღვევა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</si>
  <si>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</si>
  <si>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ზარალების სტატისტიკა მზღვეველის პირდაპირი დაზღვევის საქმიანობაში</t>
  </si>
  <si>
    <t>სიცოცხლის დაზღვევის მაგროვებადი და დაბრუნებადი სახეობები</t>
  </si>
  <si>
    <r>
      <t>სიცოცხლის დაზღვევის მაგროვებადი და და</t>
    </r>
    <r>
      <rPr>
        <sz val="10"/>
        <rFont val="Sylfaen"/>
        <family val="1"/>
      </rPr>
      <t>ბრუნებადი სახეობები</t>
    </r>
  </si>
  <si>
    <t>სადაზღვევო ვალდებულებები, რომლებიც გადაზღვეულია 100%–ით</t>
  </si>
  <si>
    <t>სადაზღვევო ვალდებულებები,  რომლებიც არ არის გადაზღვეული 100%–ით</t>
  </si>
  <si>
    <t>ფორმა N 2</t>
  </si>
  <si>
    <t>ფორმა N1.1</t>
  </si>
  <si>
    <t>ფორმა N1.2</t>
  </si>
  <si>
    <t>ფორმა N1</t>
  </si>
  <si>
    <t>ფორმა N 2.1</t>
  </si>
  <si>
    <t>ფორმა N 2.2</t>
  </si>
  <si>
    <t>სახეობის კოდი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</si>
  <si>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</si>
  <si>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</si>
  <si>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</si>
  <si>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</si>
  <si>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</si>
  <si>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</si>
  <si>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</si>
  <si>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</si>
  <si>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</si>
  <si>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</si>
  <si>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</si>
  <si>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</si>
  <si>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</si>
  <si>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</si>
  <si>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</si>
  <si>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</si>
  <si>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</si>
  <si>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</si>
  <si>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საანგარიშო პერიოდის განმავლობაში გამომუშავებული სადაზღვევო პრემია (ნეტო)-(ფინანსური ანგარიშგების ფორმა N 2  00050 და 00190 სტრიქონების შესაბამისად)</t>
  </si>
  <si>
    <t>საანგარიშო პერიოდის განმავლობაში გამომუშავებული სადაზღვევო პრემია (ნეტო)-(ფინანსური ანგარიშგების ფორმა N 2 00050 და 00190 სტრიქონების შესაბამისად)</t>
  </si>
  <si>
    <t>შემოსავალი რეგრესიდან და გადარჩენილი ქონებიდან  (ნეტო) (ფინანსური ანგარიშგების ფორმა N 2  00100 და 00240 სტრიქონების შესაბამისად)</t>
  </si>
  <si>
    <t>დამდგარი სადაზღვევო ზარალების ოდენობა (ნეტო) (ფინანსური ანგარიშგების ფორმა  N2  00110 და 00250 სტრიქონების შესაბამისად)</t>
  </si>
  <si>
    <t>გადამზღვევლის წილი ანაზღაურებულ ზარალებში</t>
  </si>
  <si>
    <t>საანგარიშო პერიოდის განმავლობაში დაზღვეული სატრანსპორტო საშუალებათა რაოდენობა</t>
  </si>
  <si>
    <t xml:space="preserve">  </t>
  </si>
  <si>
    <t xml:space="preserve">                                                                                       (სახელი გვარი, ტელეფონის ნომერი, ელ–ფოსტის მისამართი)</t>
  </si>
  <si>
    <r>
      <t xml:space="preserve">ანაზღაურებული ზარალების ოდენობის </t>
    </r>
    <r>
      <rPr>
        <b/>
        <sz val="8"/>
        <color indexed="12"/>
        <rFont val="Sylfaen"/>
        <family val="1"/>
        <charset val="204"/>
      </rPr>
      <t>(ბრუტო)</t>
    </r>
    <r>
      <rPr>
        <b/>
        <sz val="8"/>
        <rFont val="Sylfaen"/>
        <family val="1"/>
        <charset val="204"/>
      </rPr>
      <t xml:space="preserve"> და  ზარალების</t>
    </r>
    <r>
      <rPr>
        <b/>
        <sz val="8"/>
        <color indexed="10"/>
        <rFont val="Sylfaen"/>
        <family val="1"/>
      </rPr>
      <t xml:space="preserve"> </t>
    </r>
    <r>
      <rPr>
        <b/>
        <sz val="8"/>
        <rFont val="Sylfaen"/>
        <family val="1"/>
      </rPr>
      <t xml:space="preserve">რეზერვების </t>
    </r>
    <r>
      <rPr>
        <b/>
        <sz val="8"/>
        <rFont val="Sylfaen"/>
        <family val="1"/>
        <charset val="204"/>
      </rPr>
      <t xml:space="preserve">ცვლილების </t>
    </r>
    <r>
      <rPr>
        <b/>
        <sz val="8"/>
        <color indexed="12"/>
        <rFont val="Sylfaen"/>
        <family val="1"/>
        <charset val="204"/>
      </rPr>
      <t>(ბრუტო)</t>
    </r>
    <r>
      <rPr>
        <b/>
        <sz val="8"/>
        <rFont val="Sylfaen"/>
        <family val="1"/>
        <charset val="204"/>
      </rPr>
      <t xml:space="preserve"> ჯამი</t>
    </r>
  </si>
  <si>
    <r>
      <t>ანაზღაურებულ ზარალებში გადამზღვევლის წილის და   ზარალების</t>
    </r>
    <r>
      <rPr>
        <b/>
        <sz val="8"/>
        <color indexed="10"/>
        <rFont val="Sylfaen"/>
        <family val="1"/>
      </rPr>
      <t xml:space="preserve"> </t>
    </r>
    <r>
      <rPr>
        <b/>
        <sz val="8"/>
        <rFont val="Sylfaen"/>
        <family val="1"/>
      </rPr>
      <t xml:space="preserve">რეზერვებში </t>
    </r>
    <r>
      <rPr>
        <b/>
        <sz val="8"/>
        <rFont val="Sylfaen"/>
        <family val="1"/>
        <charset val="204"/>
      </rPr>
      <t>გადამზღვევლის წილის ცვლილების  ჯამი</t>
    </r>
  </si>
  <si>
    <r>
      <t xml:space="preserve">ანაზღაურებული ზარალების ოდენობის </t>
    </r>
    <r>
      <rPr>
        <b/>
        <sz val="8"/>
        <color indexed="12"/>
        <rFont val="Sylfaen"/>
        <family val="1"/>
        <charset val="204"/>
      </rPr>
      <t>(ბრუტო)</t>
    </r>
    <r>
      <rPr>
        <b/>
        <sz val="8"/>
        <rFont val="Sylfaen"/>
        <family val="1"/>
        <charset val="204"/>
      </rPr>
      <t xml:space="preserve"> და  ზარალების </t>
    </r>
    <r>
      <rPr>
        <b/>
        <sz val="8"/>
        <rFont val="Sylfaen"/>
        <family val="1"/>
      </rPr>
      <t xml:space="preserve">რეზერვების </t>
    </r>
    <r>
      <rPr>
        <b/>
        <sz val="8"/>
        <rFont val="Sylfaen"/>
        <family val="1"/>
        <charset val="204"/>
      </rPr>
      <t xml:space="preserve">ცვლილების </t>
    </r>
    <r>
      <rPr>
        <b/>
        <sz val="8"/>
        <color indexed="12"/>
        <rFont val="Sylfaen"/>
        <family val="1"/>
        <charset val="204"/>
      </rPr>
      <t>(ბრუტო)</t>
    </r>
    <r>
      <rPr>
        <b/>
        <sz val="8"/>
        <rFont val="Sylfaen"/>
        <family val="1"/>
        <charset val="204"/>
      </rPr>
      <t xml:space="preserve"> ჯამი</t>
    </r>
  </si>
  <si>
    <r>
      <t>ანაზღაურებულ ზარალებში გადამზრვევლის წილის და   ზარალების</t>
    </r>
    <r>
      <rPr>
        <b/>
        <sz val="8"/>
        <color indexed="10"/>
        <rFont val="Sylfaen"/>
        <family val="1"/>
      </rPr>
      <t xml:space="preserve"> </t>
    </r>
    <r>
      <rPr>
        <b/>
        <sz val="8"/>
        <rFont val="Sylfaen"/>
        <family val="1"/>
      </rPr>
      <t xml:space="preserve">რეზერვებში </t>
    </r>
    <r>
      <rPr>
        <b/>
        <sz val="8"/>
        <rFont val="Sylfaen"/>
        <family val="1"/>
        <charset val="204"/>
      </rPr>
      <t>გადამზღვევლის წილის ცვლილების  ჯამი</t>
    </r>
  </si>
  <si>
    <r>
      <t xml:space="preserve">ანაზღაურებული ზარალების ოდენობის </t>
    </r>
    <r>
      <rPr>
        <b/>
        <sz val="8"/>
        <color indexed="12"/>
        <rFont val="Sylfaen"/>
        <family val="1"/>
        <charset val="204"/>
      </rPr>
      <t>(ბრუტო)</t>
    </r>
    <r>
      <rPr>
        <b/>
        <sz val="8"/>
        <rFont val="Sylfaen"/>
        <family val="1"/>
        <charset val="204"/>
      </rPr>
      <t xml:space="preserve"> და  ზარალების </t>
    </r>
    <r>
      <rPr>
        <b/>
        <sz val="8"/>
        <rFont val="Sylfaen"/>
        <family val="1"/>
      </rPr>
      <t>რეზერვების</t>
    </r>
    <r>
      <rPr>
        <b/>
        <sz val="8"/>
        <rFont val="Sylfaen"/>
        <family val="1"/>
        <charset val="204"/>
      </rPr>
      <t xml:space="preserve"> ცვლილების </t>
    </r>
    <r>
      <rPr>
        <b/>
        <sz val="8"/>
        <color indexed="12"/>
        <rFont val="Sylfaen"/>
        <family val="1"/>
        <charset val="204"/>
      </rPr>
      <t>(ბრუტო)</t>
    </r>
    <r>
      <rPr>
        <b/>
        <sz val="8"/>
        <rFont val="Sylfaen"/>
        <family val="1"/>
        <charset val="204"/>
      </rPr>
      <t xml:space="preserve"> ჯამი</t>
    </r>
  </si>
  <si>
    <t xml:space="preserve">                                                                                                      (სახელი გვარი)</t>
  </si>
  <si>
    <t>დანართი N2</t>
  </si>
  <si>
    <t>კომპანიის დასახელება: ___სს ”პსპ დაზღვევა”__</t>
  </si>
  <si>
    <r>
      <t xml:space="preserve">საანგარიშო </t>
    </r>
    <r>
      <rPr>
        <b/>
        <u/>
        <sz val="10"/>
        <rFont val="Sylfaen"/>
        <family val="1"/>
        <charset val="204"/>
      </rPr>
      <t>წლის დასაწყისიდან</t>
    </r>
    <r>
      <rPr>
        <b/>
        <sz val="10"/>
        <rFont val="Sylfaen"/>
        <family val="1"/>
        <charset val="204"/>
      </rPr>
      <t xml:space="preserve"> გაფორმებული სადაზღვევო პოლისების რაოდენობა</t>
    </r>
  </si>
  <si>
    <r>
      <t xml:space="preserve">საანგარიშო თარიღისათვის </t>
    </r>
    <r>
      <rPr>
        <b/>
        <u/>
        <sz val="10"/>
        <rFont val="Sylfaen"/>
        <family val="1"/>
        <charset val="204"/>
      </rPr>
      <t>მოქმედი</t>
    </r>
    <r>
      <rPr>
        <b/>
        <sz val="10"/>
        <rFont val="Sylfaen"/>
        <family val="1"/>
        <charset val="204"/>
      </rPr>
      <t xml:space="preserve"> პოლისების რაოდენობა</t>
    </r>
  </si>
  <si>
    <r>
      <t xml:space="preserve">საანგარიშო წლის დასაწყისიდან აღებული სადაზღვევო ვალდებულებები </t>
    </r>
    <r>
      <rPr>
        <b/>
        <sz val="10"/>
        <color indexed="12"/>
        <rFont val="Sylfaen"/>
        <family val="1"/>
        <charset val="204"/>
      </rPr>
      <t>(ბრუტო)</t>
    </r>
  </si>
  <si>
    <r>
      <t xml:space="preserve">საანგარიშო წლის დასაწყისიდან აღებული სადაზღვევო ვალდებულებები </t>
    </r>
    <r>
      <rPr>
        <b/>
        <sz val="10"/>
        <color indexed="12"/>
        <rFont val="Sylfaen"/>
        <family val="1"/>
        <charset val="204"/>
      </rPr>
      <t>(ნეტო)</t>
    </r>
  </si>
  <si>
    <r>
      <t xml:space="preserve">სადაზღვევო ვალდებულებები </t>
    </r>
    <r>
      <rPr>
        <b/>
        <u/>
        <sz val="10"/>
        <rFont val="Sylfaen"/>
        <family val="1"/>
        <charset val="204"/>
      </rPr>
      <t>საანგარიშო თარიღისათვის</t>
    </r>
    <r>
      <rPr>
        <b/>
        <sz val="10"/>
        <rFont val="Sylfaen"/>
        <family val="1"/>
        <charset val="204"/>
      </rPr>
      <t xml:space="preserve"> </t>
    </r>
    <r>
      <rPr>
        <b/>
        <sz val="10"/>
        <color indexed="12"/>
        <rFont val="Sylfaen"/>
        <family val="1"/>
        <charset val="204"/>
      </rPr>
      <t>(ბრუტო)</t>
    </r>
  </si>
  <si>
    <r>
      <t xml:space="preserve">სადაზღვევო ვალდებულებები </t>
    </r>
    <r>
      <rPr>
        <b/>
        <u/>
        <sz val="10"/>
        <rFont val="Sylfaen"/>
        <family val="1"/>
        <charset val="204"/>
      </rPr>
      <t>საანგარიშო თარიღისათვის</t>
    </r>
    <r>
      <rPr>
        <b/>
        <sz val="10"/>
        <rFont val="Sylfaen"/>
        <family val="1"/>
        <charset val="204"/>
      </rPr>
      <t xml:space="preserve"> </t>
    </r>
    <r>
      <rPr>
        <b/>
        <sz val="10"/>
        <color indexed="12"/>
        <rFont val="Sylfaen"/>
        <family val="1"/>
        <charset val="204"/>
      </rPr>
      <t>(ნეტო)</t>
    </r>
  </si>
  <si>
    <r>
      <t xml:space="preserve">საანგარიშო წლის დასაწყისიდან მოზიდული სადაზღვევო პრემია </t>
    </r>
    <r>
      <rPr>
        <b/>
        <sz val="10"/>
        <color indexed="12"/>
        <rFont val="Sylfaen"/>
        <family val="1"/>
        <charset val="204"/>
      </rPr>
      <t>(ბრუტო)</t>
    </r>
  </si>
  <si>
    <r>
      <t xml:space="preserve">საანგარიშო პერიოდის განმავლობაში გამომუშავებული სადაზღვევო პრემია </t>
    </r>
    <r>
      <rPr>
        <b/>
        <sz val="10"/>
        <color indexed="12"/>
        <rFont val="Sylfaen"/>
        <family val="1"/>
        <charset val="204"/>
      </rPr>
      <t>(ბრუტო)</t>
    </r>
  </si>
  <si>
    <t xml:space="preserve">გენერალური დირექტორი (დირექტორი) __ალექსანდრე გოგიბერიძე__ </t>
  </si>
  <si>
    <t>ანგარიშგებაზე პასუხისმგებელი პირი    ____სალომე გლოველი, (+995 95 50 55 01), s.gloveli@ipsp.ge____</t>
  </si>
  <si>
    <t>საანგარიშო პერიოდი: _2024 წლის 9 თვე_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</si>
</sst>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1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L_a_r_i_-;\-* #,##0.00\ _L_a_r_i_-;_-* &quot;-&quot;??\ _L_a_r_i_-;_-@_-"/>
    <numFmt numFmtId="166" formatCode="_(* #,##0_);_(* \(#,##0\);_(* &quot;-&quot;??_);_(@_)"/>
    <numFmt numFmtId="167" formatCode="_-* #,##0.00\ _л_в_-;\-* #,##0.00\ _л_в_-;_-* &quot;-&quot;??\ _л_в_-;_-@_-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#,##0.00000"/>
    <numFmt numFmtId="177" formatCode="0.0%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3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9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i/>
      <sz val="10"/>
      <name val="Sylfaen"/>
      <family val="1"/>
      <charset val="204"/>
    </font>
    <font>
      <i/>
      <u/>
      <sz val="10"/>
      <color indexed="10"/>
      <name val="Sylfaen"/>
      <family val="1"/>
      <charset val="204"/>
    </font>
    <font>
      <i/>
      <u/>
      <sz val="10"/>
      <name val="Sylfaen"/>
      <family val="1"/>
      <charset val="204"/>
    </font>
    <font>
      <b/>
      <sz val="8"/>
      <name val="Sylfaen"/>
      <family val="1"/>
      <charset val="204"/>
    </font>
    <font>
      <b/>
      <u/>
      <sz val="8"/>
      <name val="Sylfaen"/>
      <family val="1"/>
      <charset val="204"/>
    </font>
    <font>
      <b/>
      <sz val="8"/>
      <color indexed="12"/>
      <name val="Sylfaen"/>
      <family val="1"/>
      <charset val="204"/>
    </font>
    <font>
      <sz val="8"/>
      <name val="Sylfaen"/>
      <family val="1"/>
      <charset val="204"/>
    </font>
    <font>
      <b/>
      <sz val="9"/>
      <name val="Sylfaen"/>
      <family val="1"/>
      <charset val="204"/>
    </font>
    <font>
      <sz val="12"/>
      <name val="Sylfaen"/>
      <family val="1"/>
      <charset val="204"/>
    </font>
    <font>
      <b/>
      <i/>
      <sz val="8"/>
      <name val="Sylfaen"/>
      <family val="1"/>
      <charset val="204"/>
    </font>
    <font>
      <b/>
      <i/>
      <u/>
      <sz val="10"/>
      <color indexed="10"/>
      <name val="Sylfaen"/>
      <family val="1"/>
      <charset val="204"/>
    </font>
    <font>
      <b/>
      <sz val="11"/>
      <name val="Sylfaen"/>
      <family val="1"/>
      <charset val="204"/>
    </font>
    <font>
      <sz val="11"/>
      <name val="Sylfaen"/>
      <family val="1"/>
      <charset val="204"/>
    </font>
    <font>
      <sz val="10"/>
      <color indexed="10"/>
      <name val="Sylfaen"/>
      <family val="1"/>
      <charset val="204"/>
    </font>
    <font>
      <b/>
      <sz val="10"/>
      <name val="AcadMtavr"/>
    </font>
    <font>
      <sz val="8"/>
      <name val="Arial"/>
      <family val="2"/>
    </font>
    <font>
      <sz val="10"/>
      <name val="Sylfaen"/>
      <family val="1"/>
    </font>
    <font>
      <b/>
      <sz val="8"/>
      <name val="Sylfaen"/>
      <family val="1"/>
    </font>
    <font>
      <b/>
      <sz val="8"/>
      <color indexed="10"/>
      <name val="Sylfaen"/>
      <family val="1"/>
    </font>
    <font>
      <b/>
      <sz val="10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0"/>
      <name val="Calibri"/>
      <family val="2"/>
    </font>
    <font>
      <b/>
      <u/>
      <sz val="10"/>
      <name val="Sylfaen"/>
      <family val="1"/>
      <charset val="204"/>
    </font>
    <font>
      <b/>
      <sz val="10"/>
      <color indexed="12"/>
      <name val="Sylfaen"/>
      <family val="1"/>
      <charset val="204"/>
    </font>
    <font>
      <sz val="10"/>
      <name val="ORIS"/>
      <family val="2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77">
    <xf numFmtId="0" fontId="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6" fillId="6" borderId="0" applyNumberFormat="0" applyBorder="0" applyAlignment="0" applyProtection="0"/>
    <xf numFmtId="0" fontId="16" fillId="18" borderId="0" applyNumberFormat="0" applyBorder="0" applyAlignment="0" applyProtection="0"/>
    <xf numFmtId="0" fontId="16" fillId="12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5" fillId="21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5" fillId="2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5" fillId="24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5" fillId="2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2" fillId="28" borderId="0" applyNumberFormat="0" applyBorder="0" applyAlignment="0" applyProtection="0"/>
    <xf numFmtId="0" fontId="12" fillId="20" borderId="0" applyNumberFormat="0" applyBorder="0" applyAlignment="0" applyProtection="0"/>
    <xf numFmtId="0" fontId="15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2" fillId="23" borderId="0" applyNumberFormat="0" applyBorder="0" applyAlignment="0" applyProtection="0"/>
    <xf numFmtId="0" fontId="12" fillId="29" borderId="0" applyNumberFormat="0" applyBorder="0" applyAlignment="0" applyProtection="0"/>
    <xf numFmtId="0" fontId="15" fillId="29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0" fontId="19" fillId="30" borderId="1" applyNumberFormat="0" applyAlignment="0" applyProtection="0"/>
    <xf numFmtId="0" fontId="19" fillId="30" borderId="1" applyNumberFormat="0" applyAlignment="0" applyProtection="0"/>
    <xf numFmtId="0" fontId="20" fillId="0" borderId="0" applyFill="0" applyBorder="0" applyProtection="0">
      <alignment horizontal="center"/>
      <protection locked="0"/>
    </xf>
    <xf numFmtId="0" fontId="21" fillId="31" borderId="2" applyNumberFormat="0" applyAlignment="0" applyProtection="0"/>
    <xf numFmtId="0" fontId="21" fillId="31" borderId="2" applyNumberFormat="0" applyAlignment="0" applyProtection="0"/>
    <xf numFmtId="0" fontId="22" fillId="0" borderId="3">
      <alignment horizontal="center"/>
    </xf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24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04" fillId="0" borderId="0" applyFont="0" applyFill="0" applyBorder="0" applyAlignment="0" applyProtection="0"/>
    <xf numFmtId="165" fontId="104" fillId="0" borderId="0" applyFont="0" applyFill="0" applyBorder="0" applyAlignment="0" applyProtection="0"/>
    <xf numFmtId="165" fontId="104" fillId="0" borderId="0" applyFont="0" applyFill="0" applyBorder="0" applyAlignment="0" applyProtection="0"/>
    <xf numFmtId="165" fontId="104" fillId="0" borderId="0" applyFont="0" applyFill="0" applyBorder="0" applyAlignment="0" applyProtection="0"/>
    <xf numFmtId="165" fontId="104" fillId="0" borderId="0" applyFont="0" applyFill="0" applyBorder="0" applyAlignment="0" applyProtection="0"/>
    <xf numFmtId="165" fontId="104" fillId="0" borderId="0" applyFont="0" applyFill="0" applyBorder="0" applyAlignment="0" applyProtection="0"/>
    <xf numFmtId="165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104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5" fillId="32" borderId="0">
      <alignment horizontal="left"/>
    </xf>
    <xf numFmtId="0" fontId="26" fillId="0" borderId="0" applyNumberFormat="0" applyFill="0" applyBorder="0" applyAlignment="0" applyProtection="0"/>
    <xf numFmtId="0" fontId="27" fillId="0" borderId="0" applyNumberFormat="0" applyAlignment="0">
      <alignment horizontal="left"/>
    </xf>
    <xf numFmtId="0" fontId="28" fillId="0" borderId="0" applyNumberFormat="0" applyAlignment="0"/>
    <xf numFmtId="179" fontId="29" fillId="0" borderId="0" applyFill="0" applyBorder="0" applyProtection="0"/>
    <xf numFmtId="180" fontId="23" fillId="0" borderId="0" applyFont="0" applyFill="0" applyBorder="0" applyAlignment="0" applyProtection="0"/>
    <xf numFmtId="181" fontId="8" fillId="0" borderId="0" applyFill="0" applyBorder="0" applyProtection="0"/>
    <xf numFmtId="181" fontId="8" fillId="0" borderId="4" applyFill="0" applyProtection="0"/>
    <xf numFmtId="181" fontId="8" fillId="0" borderId="5" applyFill="0" applyProtection="0"/>
    <xf numFmtId="181" fontId="8" fillId="0" borderId="0" applyFill="0" applyBorder="0" applyProtection="0"/>
    <xf numFmtId="182" fontId="2" fillId="0" borderId="0" applyFont="0" applyFill="0" applyBorder="0" applyAlignment="0" applyProtection="0"/>
    <xf numFmtId="42" fontId="30" fillId="0" borderId="0" applyFont="0" applyFill="0" applyBorder="0" applyAlignment="0" applyProtection="0"/>
    <xf numFmtId="183" fontId="24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24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24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8" fillId="0" borderId="0" applyFill="0" applyBorder="0" applyProtection="0"/>
    <xf numFmtId="190" fontId="8" fillId="0" borderId="4" applyFill="0" applyProtection="0"/>
    <xf numFmtId="190" fontId="8" fillId="0" borderId="5" applyFill="0" applyProtection="0"/>
    <xf numFmtId="190" fontId="8" fillId="0" borderId="0" applyFill="0" applyBorder="0" applyProtection="0"/>
    <xf numFmtId="191" fontId="31" fillId="0" borderId="0" applyFont="0" applyFill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3" fillId="0" borderId="0" applyNumberFormat="0" applyAlignment="0">
      <alignment horizontal="left"/>
    </xf>
    <xf numFmtId="192" fontId="34" fillId="0" borderId="0" applyFont="0" applyFill="0" applyBorder="0" applyAlignment="0" applyProtection="0"/>
    <xf numFmtId="193" fontId="5" fillId="0" borderId="3" applyFill="0" applyBorder="0">
      <alignment horizontal="center" vertic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38" fontId="37" fillId="36" borderId="0" applyNumberFormat="0" applyBorder="0" applyAlignment="0" applyProtection="0"/>
    <xf numFmtId="0" fontId="38" fillId="0" borderId="6" applyNumberFormat="0" applyAlignment="0" applyProtection="0">
      <alignment horizontal="left" vertical="center"/>
    </xf>
    <xf numFmtId="0" fontId="38" fillId="0" borderId="7">
      <alignment horizontal="left" vertical="center"/>
    </xf>
    <xf numFmtId="14" fontId="4" fillId="37" borderId="8">
      <alignment horizontal="center" vertical="center" wrapText="1"/>
    </xf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0" fillId="0" borderId="0" applyFill="0" applyAlignment="0" applyProtection="0">
      <protection locked="0"/>
    </xf>
    <xf numFmtId="0" fontId="20" fillId="0" borderId="12" applyFill="0" applyAlignment="0" applyProtection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94" fontId="43" fillId="0" borderId="0" applyFill="0" applyBorder="0">
      <alignment horizontal="center" vertical="center"/>
    </xf>
    <xf numFmtId="10" fontId="37" fillId="38" borderId="13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195" fontId="45" fillId="39" borderId="0"/>
    <xf numFmtId="196" fontId="46" fillId="0" borderId="14">
      <alignment horizontal="center"/>
    </xf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195" fontId="48" fillId="40" borderId="0"/>
    <xf numFmtId="14" fontId="46" fillId="0" borderId="14">
      <alignment horizontal="center"/>
    </xf>
    <xf numFmtId="197" fontId="46" fillId="0" borderId="14"/>
    <xf numFmtId="198" fontId="49" fillId="0" borderId="0" applyFont="0" applyFill="0" applyBorder="0" applyAlignment="0" applyProtection="0"/>
    <xf numFmtId="199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1" fontId="49" fillId="0" borderId="0" applyFont="0" applyFill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10" fillId="0" borderId="0"/>
    <xf numFmtId="0" fontId="51" fillId="0" borderId="0"/>
    <xf numFmtId="200" fontId="52" fillId="0" borderId="0"/>
    <xf numFmtId="0" fontId="129" fillId="0" borderId="0"/>
    <xf numFmtId="0" fontId="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28" fillId="0" borderId="0"/>
    <xf numFmtId="0" fontId="128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128" fillId="0" borderId="0"/>
    <xf numFmtId="0" fontId="9" fillId="0" borderId="0"/>
    <xf numFmtId="0" fontId="128" fillId="0" borderId="0"/>
    <xf numFmtId="0" fontId="7" fillId="0" borderId="0"/>
    <xf numFmtId="0" fontId="128" fillId="0" borderId="0"/>
    <xf numFmtId="0" fontId="7" fillId="0" borderId="0"/>
    <xf numFmtId="0" fontId="128" fillId="0" borderId="0"/>
    <xf numFmtId="0" fontId="128" fillId="0" borderId="0"/>
    <xf numFmtId="0" fontId="7" fillId="0" borderId="0"/>
    <xf numFmtId="0" fontId="128" fillId="0" borderId="0"/>
    <xf numFmtId="0" fontId="7" fillId="0" borderId="0"/>
    <xf numFmtId="0" fontId="128" fillId="0" borderId="0"/>
    <xf numFmtId="0" fontId="7" fillId="0" borderId="0"/>
    <xf numFmtId="0" fontId="128" fillId="0" borderId="0"/>
    <xf numFmtId="0" fontId="7" fillId="0" borderId="0"/>
    <xf numFmtId="0" fontId="7" fillId="0" borderId="0"/>
    <xf numFmtId="0" fontId="7" fillId="0" borderId="0"/>
    <xf numFmtId="0" fontId="128" fillId="0" borderId="0"/>
    <xf numFmtId="0" fontId="128" fillId="0" borderId="0"/>
    <xf numFmtId="0" fontId="7" fillId="0" borderId="0"/>
    <xf numFmtId="0" fontId="7" fillId="0" borderId="0"/>
    <xf numFmtId="0" fontId="7" fillId="0" borderId="0"/>
    <xf numFmtId="0" fontId="128" fillId="0" borderId="0"/>
    <xf numFmtId="0" fontId="7" fillId="0" borderId="0"/>
    <xf numFmtId="0" fontId="128" fillId="0" borderId="0"/>
    <xf numFmtId="0" fontId="128" fillId="0" borderId="0"/>
    <xf numFmtId="0" fontId="7" fillId="0" borderId="0"/>
    <xf numFmtId="0" fontId="7" fillId="0" borderId="0"/>
    <xf numFmtId="0" fontId="128" fillId="0" borderId="0"/>
    <xf numFmtId="0" fontId="7" fillId="0" borderId="0"/>
    <xf numFmtId="0" fontId="7" fillId="0" borderId="0"/>
    <xf numFmtId="0" fontId="128" fillId="0" borderId="0"/>
    <xf numFmtId="0" fontId="7" fillId="0" borderId="0"/>
    <xf numFmtId="0" fontId="7" fillId="0" borderId="0"/>
    <xf numFmtId="0" fontId="128" fillId="0" borderId="0"/>
    <xf numFmtId="0" fontId="7" fillId="0" borderId="0"/>
    <xf numFmtId="0" fontId="7" fillId="0" borderId="0"/>
    <xf numFmtId="0" fontId="128" fillId="0" borderId="0"/>
    <xf numFmtId="0" fontId="1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8" fillId="0" borderId="0"/>
    <xf numFmtId="0" fontId="7" fillId="0" borderId="0"/>
    <xf numFmtId="0" fontId="128" fillId="0" borderId="0"/>
    <xf numFmtId="0" fontId="128" fillId="0" borderId="0"/>
    <xf numFmtId="0" fontId="128" fillId="0" borderId="0"/>
    <xf numFmtId="0" fontId="7" fillId="0" borderId="0"/>
    <xf numFmtId="0" fontId="128" fillId="0" borderId="0"/>
    <xf numFmtId="0" fontId="7" fillId="0" borderId="0"/>
    <xf numFmtId="0" fontId="128" fillId="0" borderId="0"/>
    <xf numFmtId="0" fontId="128" fillId="0" borderId="0"/>
    <xf numFmtId="0" fontId="7" fillId="0" borderId="0"/>
    <xf numFmtId="0" fontId="128" fillId="0" borderId="0"/>
    <xf numFmtId="0" fontId="7" fillId="0" borderId="0"/>
    <xf numFmtId="0" fontId="128" fillId="0" borderId="0"/>
    <xf numFmtId="0" fontId="7" fillId="0" borderId="0"/>
    <xf numFmtId="0" fontId="128" fillId="0" borderId="0"/>
    <xf numFmtId="0" fontId="128" fillId="0" borderId="0"/>
    <xf numFmtId="0" fontId="128" fillId="0" borderId="0"/>
    <xf numFmtId="0" fontId="7" fillId="0" borderId="0"/>
    <xf numFmtId="0" fontId="128" fillId="0" borderId="0"/>
    <xf numFmtId="0" fontId="128" fillId="0" borderId="0"/>
    <xf numFmtId="0" fontId="7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7" fillId="0" borderId="0"/>
    <xf numFmtId="0" fontId="128" fillId="0" borderId="0"/>
    <xf numFmtId="0" fontId="7" fillId="0" borderId="0"/>
    <xf numFmtId="0" fontId="7" fillId="0" borderId="0"/>
    <xf numFmtId="0" fontId="7" fillId="0" borderId="0"/>
    <xf numFmtId="0" fontId="128" fillId="0" borderId="0"/>
    <xf numFmtId="0" fontId="7" fillId="0" borderId="0"/>
    <xf numFmtId="0" fontId="128" fillId="0" borderId="0"/>
    <xf numFmtId="0" fontId="7" fillId="0" borderId="0"/>
    <xf numFmtId="0" fontId="7" fillId="0" borderId="0"/>
    <xf numFmtId="0" fontId="128" fillId="0" borderId="0"/>
    <xf numFmtId="0" fontId="9" fillId="0" borderId="0"/>
    <xf numFmtId="0" fontId="128" fillId="0" borderId="0"/>
    <xf numFmtId="0" fontId="9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9" fillId="0" borderId="0"/>
    <xf numFmtId="0" fontId="9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9" fillId="0" borderId="0"/>
    <xf numFmtId="0" fontId="128" fillId="0" borderId="0"/>
    <xf numFmtId="0" fontId="128" fillId="0" borderId="0"/>
    <xf numFmtId="0" fontId="128" fillId="0" borderId="0"/>
    <xf numFmtId="0" fontId="9" fillId="0" borderId="0"/>
    <xf numFmtId="0" fontId="128" fillId="0" borderId="0"/>
    <xf numFmtId="0" fontId="9" fillId="0" borderId="0"/>
    <xf numFmtId="0" fontId="128" fillId="0" borderId="0"/>
    <xf numFmtId="0" fontId="128" fillId="0" borderId="0"/>
    <xf numFmtId="0" fontId="9" fillId="0" borderId="0"/>
    <xf numFmtId="0" fontId="130" fillId="0" borderId="0"/>
    <xf numFmtId="0" fontId="2" fillId="0" borderId="0"/>
    <xf numFmtId="0" fontId="53" fillId="0" borderId="0"/>
    <xf numFmtId="0" fontId="1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2" fillId="0" borderId="0"/>
    <xf numFmtId="0" fontId="5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1" fillId="0" borderId="0"/>
    <xf numFmtId="0" fontId="9" fillId="10" borderId="16" applyNumberFormat="0" applyFont="0" applyAlignment="0" applyProtection="0"/>
    <xf numFmtId="0" fontId="9" fillId="10" borderId="16" applyNumberFormat="0" applyFont="0" applyAlignment="0" applyProtection="0"/>
    <xf numFmtId="202" fontId="25" fillId="0" borderId="14"/>
    <xf numFmtId="202" fontId="46" fillId="0" borderId="14"/>
    <xf numFmtId="0" fontId="55" fillId="30" borderId="17" applyNumberFormat="0" applyAlignment="0" applyProtection="0"/>
    <xf numFmtId="0" fontId="55" fillId="30" borderId="17" applyNumberFormat="0" applyAlignment="0" applyProtection="0"/>
    <xf numFmtId="14" fontId="17" fillId="0" borderId="0">
      <alignment horizontal="center" wrapText="1"/>
      <protection locked="0"/>
    </xf>
    <xf numFmtId="203" fontId="20" fillId="0" borderId="0" applyFont="0" applyFill="0" applyBorder="0" applyAlignment="0" applyProtection="0"/>
    <xf numFmtId="204" fontId="23" fillId="0" borderId="0" applyFont="0" applyFill="0" applyBorder="0" applyAlignment="0" applyProtection="0"/>
    <xf numFmtId="205" fontId="24" fillId="0" borderId="0" applyFont="0" applyFill="0" applyBorder="0" applyAlignment="0" applyProtection="0"/>
    <xf numFmtId="20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07" fontId="24" fillId="0" borderId="0" applyFont="0" applyFill="0" applyBorder="0" applyAlignment="0" applyProtection="0"/>
    <xf numFmtId="208" fontId="23" fillId="0" borderId="0" applyFont="0" applyFill="0" applyBorder="0" applyAlignment="0" applyProtection="0"/>
    <xf numFmtId="209" fontId="24" fillId="0" borderId="0" applyFont="0" applyFill="0" applyBorder="0" applyAlignment="0" applyProtection="0"/>
    <xf numFmtId="210" fontId="23" fillId="0" borderId="0" applyFont="0" applyFill="0" applyBorder="0" applyAlignment="0" applyProtection="0"/>
    <xf numFmtId="211" fontId="24" fillId="0" borderId="0" applyFont="0" applyFill="0" applyBorder="0" applyAlignment="0" applyProtection="0"/>
    <xf numFmtId="212" fontId="2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6" fillId="0" borderId="18" applyNumberFormat="0" applyBorder="0"/>
    <xf numFmtId="5" fontId="57" fillId="0" borderId="0"/>
    <xf numFmtId="0" fontId="56" fillId="0" borderId="0" applyNumberFormat="0" applyFont="0" applyFill="0" applyBorder="0" applyAlignment="0" applyProtection="0">
      <alignment horizontal="left"/>
    </xf>
    <xf numFmtId="4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0" fontId="58" fillId="0" borderId="8">
      <alignment horizontal="center"/>
    </xf>
    <xf numFmtId="0" fontId="25" fillId="0" borderId="0"/>
    <xf numFmtId="0" fontId="59" fillId="0" borderId="0"/>
    <xf numFmtId="0" fontId="60" fillId="0" borderId="0"/>
    <xf numFmtId="0" fontId="46" fillId="0" borderId="0"/>
    <xf numFmtId="213" fontId="61" fillId="0" borderId="0" applyNumberFormat="0" applyFill="0" applyBorder="0" applyAlignment="0" applyProtection="0">
      <alignment horizontal="left"/>
    </xf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/>
    <xf numFmtId="40" fontId="65" fillId="0" borderId="0" applyBorder="0">
      <alignment horizontal="right"/>
    </xf>
    <xf numFmtId="214" fontId="66" fillId="0" borderId="0" applyFill="0" applyBorder="0">
      <alignment horizontal="right"/>
    </xf>
    <xf numFmtId="0" fontId="67" fillId="0" borderId="0">
      <alignment horizontal="center" vertical="top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71" fillId="7" borderId="1" applyNumberFormat="0" applyAlignment="0" applyProtection="0"/>
    <xf numFmtId="0" fontId="72" fillId="30" borderId="17" applyNumberFormat="0" applyAlignment="0" applyProtection="0"/>
    <xf numFmtId="0" fontId="73" fillId="30" borderId="1" applyNumberFormat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215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0" fontId="75" fillId="0" borderId="9" applyNumberFormat="0" applyFill="0" applyAlignment="0" applyProtection="0"/>
    <xf numFmtId="0" fontId="76" fillId="0" borderId="10" applyNumberFormat="0" applyFill="0" applyAlignment="0" applyProtection="0"/>
    <xf numFmtId="0" fontId="77" fillId="0" borderId="11" applyNumberFormat="0" applyFill="0" applyAlignment="0" applyProtection="0"/>
    <xf numFmtId="0" fontId="77" fillId="0" borderId="0" applyNumberFormat="0" applyFill="0" applyBorder="0" applyAlignment="0" applyProtection="0"/>
    <xf numFmtId="0" fontId="2" fillId="0" borderId="0"/>
    <xf numFmtId="0" fontId="32" fillId="0" borderId="19" applyNumberFormat="0" applyFill="0" applyAlignment="0" applyProtection="0"/>
    <xf numFmtId="0" fontId="78" fillId="31" borderId="2" applyNumberFormat="0" applyAlignment="0" applyProtection="0"/>
    <xf numFmtId="0" fontId="79" fillId="0" borderId="0" applyNumberFormat="0" applyFill="0" applyBorder="0" applyAlignment="0" applyProtection="0"/>
    <xf numFmtId="0" fontId="80" fillId="13" borderId="0" applyNumberFormat="0" applyBorder="0" applyAlignment="0" applyProtection="0"/>
    <xf numFmtId="0" fontId="12" fillId="0" borderId="0"/>
    <xf numFmtId="0" fontId="9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82" fillId="3" borderId="0" applyNumberFormat="0" applyBorder="0" applyAlignment="0" applyProtection="0"/>
    <xf numFmtId="0" fontId="83" fillId="0" borderId="0" applyNumberFormat="0" applyFill="0" applyBorder="0" applyAlignment="0" applyProtection="0"/>
    <xf numFmtId="0" fontId="9" fillId="10" borderId="16" applyNumberFormat="0" applyFont="0" applyAlignment="0" applyProtection="0"/>
    <xf numFmtId="0" fontId="84" fillId="0" borderId="15" applyNumberFormat="0" applyFill="0" applyAlignment="0" applyProtection="0"/>
    <xf numFmtId="0" fontId="64" fillId="0" borderId="0"/>
    <xf numFmtId="0" fontId="85" fillId="0" borderId="0" applyNumberFormat="0" applyFill="0" applyBorder="0" applyAlignment="0" applyProtection="0"/>
    <xf numFmtId="217" fontId="86" fillId="0" borderId="0" applyFont="0" applyFill="0" applyBorder="0" applyAlignment="0" applyProtection="0"/>
    <xf numFmtId="218" fontId="86" fillId="0" borderId="0" applyFont="0" applyFill="0" applyBorder="0" applyAlignment="0" applyProtection="0"/>
    <xf numFmtId="219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1" fontId="87" fillId="0" borderId="0" applyFont="0" applyFill="0" applyBorder="0" applyAlignment="0" applyProtection="0"/>
    <xf numFmtId="0" fontId="88" fillId="4" borderId="0" applyNumberFormat="0" applyBorder="0" applyAlignment="0" applyProtection="0"/>
    <xf numFmtId="0" fontId="16" fillId="41" borderId="0" applyNumberFormat="0" applyBorder="0" applyAlignment="0" applyProtection="0"/>
    <xf numFmtId="0" fontId="16" fillId="18" borderId="0" applyNumberFormat="0" applyBorder="0" applyAlignment="0" applyProtection="0"/>
    <xf numFmtId="0" fontId="16" fillId="12" borderId="0" applyNumberFormat="0" applyBorder="0" applyAlignment="0" applyProtection="0"/>
    <xf numFmtId="0" fontId="16" fillId="42" borderId="0" applyNumberFormat="0" applyBorder="0" applyAlignment="0" applyProtection="0"/>
    <xf numFmtId="0" fontId="16" fillId="16" borderId="0" applyNumberFormat="0" applyBorder="0" applyAlignment="0" applyProtection="0"/>
    <xf numFmtId="0" fontId="16" fillId="22" borderId="0" applyNumberFormat="0" applyBorder="0" applyAlignment="0" applyProtection="0"/>
    <xf numFmtId="0" fontId="2" fillId="10" borderId="16" applyNumberFormat="0" applyFont="0" applyAlignment="0" applyProtection="0"/>
    <xf numFmtId="0" fontId="89" fillId="43" borderId="1" applyNumberFormat="0" applyAlignment="0" applyProtection="0"/>
    <xf numFmtId="0" fontId="90" fillId="6" borderId="0" applyNumberFormat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20" applyNumberFormat="0" applyFill="0" applyAlignment="0" applyProtection="0"/>
    <xf numFmtId="0" fontId="95" fillId="0" borderId="21" applyNumberFormat="0" applyFill="0" applyAlignment="0" applyProtection="0"/>
    <xf numFmtId="0" fontId="96" fillId="0" borderId="22" applyNumberFormat="0" applyFill="0" applyAlignment="0" applyProtection="0"/>
    <xf numFmtId="0" fontId="96" fillId="0" borderId="0" applyNumberFormat="0" applyFill="0" applyBorder="0" applyAlignment="0" applyProtection="0"/>
    <xf numFmtId="0" fontId="97" fillId="13" borderId="0" applyNumberFormat="0" applyBorder="0" applyAlignment="0" applyProtection="0"/>
    <xf numFmtId="0" fontId="98" fillId="0" borderId="23" applyNumberFormat="0" applyFill="0" applyAlignment="0" applyProtection="0"/>
    <xf numFmtId="0" fontId="99" fillId="43" borderId="17" applyNumberFormat="0" applyAlignment="0" applyProtection="0"/>
    <xf numFmtId="0" fontId="100" fillId="13" borderId="1" applyNumberFormat="0" applyAlignment="0" applyProtection="0"/>
    <xf numFmtId="0" fontId="101" fillId="5" borderId="0" applyNumberFormat="0" applyBorder="0" applyAlignment="0" applyProtection="0"/>
    <xf numFmtId="0" fontId="102" fillId="31" borderId="2" applyNumberFormat="0" applyAlignment="0" applyProtection="0"/>
    <xf numFmtId="0" fontId="91" fillId="0" borderId="24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0" fillId="0" borderId="0"/>
  </cellStyleXfs>
  <cellXfs count="296">
    <xf numFmtId="0" fontId="0" fillId="0" borderId="0" xfId="0"/>
    <xf numFmtId="0" fontId="105" fillId="44" borderId="0" xfId="0" applyFont="1" applyFill="1"/>
    <xf numFmtId="0" fontId="106" fillId="44" borderId="0" xfId="0" applyFont="1" applyFill="1"/>
    <xf numFmtId="0" fontId="107" fillId="44" borderId="0" xfId="0" applyFont="1" applyFill="1"/>
    <xf numFmtId="0" fontId="105" fillId="44" borderId="0" xfId="0" applyFont="1" applyFill="1" applyProtection="1">
      <protection locked="0"/>
    </xf>
    <xf numFmtId="0" fontId="106" fillId="44" borderId="0" xfId="0" applyFont="1" applyFill="1" applyProtection="1">
      <protection locked="0"/>
    </xf>
    <xf numFmtId="0" fontId="107" fillId="44" borderId="0" xfId="0" applyFont="1" applyFill="1" applyProtection="1">
      <protection locked="0"/>
    </xf>
    <xf numFmtId="0" fontId="108" fillId="44" borderId="0" xfId="0" applyFont="1" applyFill="1" applyProtection="1">
      <protection locked="0"/>
    </xf>
    <xf numFmtId="0" fontId="107" fillId="44" borderId="0" xfId="0" applyFont="1" applyFill="1" applyAlignment="1">
      <alignment horizontal="left" vertical="center"/>
    </xf>
    <xf numFmtId="0" fontId="109" fillId="44" borderId="0" xfId="0" applyFont="1" applyFill="1"/>
    <xf numFmtId="0" fontId="107" fillId="44" borderId="0" xfId="0" applyFont="1" applyFill="1" applyAlignment="1">
      <alignment horizontal="right" vertical="center"/>
    </xf>
    <xf numFmtId="0" fontId="110" fillId="44" borderId="0" xfId="0" applyFont="1" applyFill="1" applyAlignment="1">
      <alignment horizontal="left"/>
    </xf>
    <xf numFmtId="0" fontId="106" fillId="44" borderId="0" xfId="0" applyFont="1" applyFill="1" applyAlignment="1">
      <alignment horizontal="center" vertical="center" wrapText="1"/>
    </xf>
    <xf numFmtId="0" fontId="114" fillId="44" borderId="0" xfId="0" applyFont="1" applyFill="1" applyAlignment="1">
      <alignment horizontal="center"/>
    </xf>
    <xf numFmtId="0" fontId="106" fillId="44" borderId="0" xfId="0" applyFont="1" applyFill="1" applyAlignment="1">
      <alignment horizontal="center"/>
    </xf>
    <xf numFmtId="0" fontId="116" fillId="44" borderId="0" xfId="0" applyFont="1" applyFill="1"/>
    <xf numFmtId="2" fontId="107" fillId="44" borderId="0" xfId="0" applyNumberFormat="1" applyFont="1" applyFill="1" applyAlignment="1" applyProtection="1">
      <alignment vertical="center" wrapText="1"/>
      <protection locked="0"/>
    </xf>
    <xf numFmtId="49" fontId="105" fillId="44" borderId="0" xfId="0" applyNumberFormat="1" applyFont="1" applyFill="1" applyAlignment="1">
      <alignment horizontal="center"/>
    </xf>
    <xf numFmtId="2" fontId="107" fillId="44" borderId="0" xfId="0" applyNumberFormat="1" applyFont="1" applyFill="1" applyAlignment="1">
      <alignment vertical="center" wrapText="1"/>
    </xf>
    <xf numFmtId="0" fontId="107" fillId="44" borderId="0" xfId="0" applyFont="1" applyFill="1" applyAlignment="1">
      <alignment wrapText="1"/>
    </xf>
    <xf numFmtId="49" fontId="115" fillId="44" borderId="0" xfId="0" applyNumberFormat="1" applyFont="1" applyFill="1" applyAlignment="1">
      <alignment horizontal="center"/>
    </xf>
    <xf numFmtId="2" fontId="107" fillId="44" borderId="0" xfId="0" applyNumberFormat="1" applyFont="1" applyFill="1"/>
    <xf numFmtId="49" fontId="105" fillId="44" borderId="0" xfId="0" applyNumberFormat="1" applyFont="1" applyFill="1" applyAlignment="1">
      <alignment horizontal="right"/>
    </xf>
    <xf numFmtId="49" fontId="105" fillId="44" borderId="0" xfId="0" applyNumberFormat="1" applyFont="1" applyFill="1" applyAlignment="1">
      <alignment horizontal="right" wrapText="1"/>
    </xf>
    <xf numFmtId="0" fontId="106" fillId="44" borderId="0" xfId="0" applyFont="1" applyFill="1" applyAlignment="1">
      <alignment wrapText="1"/>
    </xf>
    <xf numFmtId="2" fontId="106" fillId="44" borderId="0" xfId="0" applyNumberFormat="1" applyFont="1" applyFill="1" applyAlignment="1">
      <alignment vertical="center" wrapText="1"/>
    </xf>
    <xf numFmtId="0" fontId="115" fillId="44" borderId="0" xfId="0" applyFont="1" applyFill="1" applyAlignment="1">
      <alignment horizontal="center"/>
    </xf>
    <xf numFmtId="0" fontId="105" fillId="44" borderId="0" xfId="0" applyFont="1" applyFill="1" applyAlignment="1">
      <alignment horizontal="center"/>
    </xf>
    <xf numFmtId="0" fontId="111" fillId="0" borderId="0" xfId="476" applyFont="1" applyAlignment="1">
      <alignment horizontal="center" vertical="center" wrapText="1"/>
    </xf>
    <xf numFmtId="0" fontId="110" fillId="44" borderId="0" xfId="0" applyFont="1" applyFill="1"/>
    <xf numFmtId="0" fontId="118" fillId="44" borderId="0" xfId="0" applyFont="1" applyFill="1" applyAlignment="1">
      <alignment horizontal="left"/>
    </xf>
    <xf numFmtId="166" fontId="115" fillId="45" borderId="25" xfId="141" applyNumberFormat="1" applyFont="1" applyFill="1" applyBorder="1" applyAlignment="1">
      <alignment vertical="center" wrapText="1"/>
    </xf>
    <xf numFmtId="166" fontId="115" fillId="45" borderId="13" xfId="141" applyNumberFormat="1" applyFont="1" applyFill="1" applyBorder="1" applyAlignment="1">
      <alignment vertical="center" wrapText="1"/>
    </xf>
    <xf numFmtId="2" fontId="106" fillId="46" borderId="26" xfId="0" applyNumberFormat="1" applyFont="1" applyFill="1" applyBorder="1" applyAlignment="1">
      <alignment vertical="center" wrapText="1"/>
    </xf>
    <xf numFmtId="0" fontId="106" fillId="46" borderId="26" xfId="0" applyFont="1" applyFill="1" applyBorder="1" applyAlignment="1">
      <alignment vertical="center"/>
    </xf>
    <xf numFmtId="0" fontId="106" fillId="46" borderId="26" xfId="0" applyFont="1" applyFill="1" applyBorder="1" applyAlignment="1">
      <alignment vertical="center" wrapText="1"/>
    </xf>
    <xf numFmtId="0" fontId="111" fillId="0" borderId="27" xfId="0" applyFont="1" applyBorder="1" applyAlignment="1">
      <alignment horizontal="center" vertical="center" wrapText="1"/>
    </xf>
    <xf numFmtId="2" fontId="106" fillId="46" borderId="28" xfId="0" applyNumberFormat="1" applyFont="1" applyFill="1" applyBorder="1" applyAlignment="1">
      <alignment vertical="center" wrapText="1"/>
    </xf>
    <xf numFmtId="2" fontId="107" fillId="44" borderId="29" xfId="0" applyNumberFormat="1" applyFont="1" applyFill="1" applyBorder="1" applyAlignment="1">
      <alignment vertical="center" wrapText="1"/>
    </xf>
    <xf numFmtId="0" fontId="107" fillId="44" borderId="29" xfId="0" applyFont="1" applyFill="1" applyBorder="1" applyAlignment="1">
      <alignment vertical="center" wrapText="1"/>
    </xf>
    <xf numFmtId="0" fontId="107" fillId="44" borderId="30" xfId="0" applyFont="1" applyFill="1" applyBorder="1" applyAlignment="1">
      <alignment vertical="center" wrapText="1"/>
    </xf>
    <xf numFmtId="0" fontId="107" fillId="44" borderId="31" xfId="0" applyFont="1" applyFill="1" applyBorder="1" applyAlignment="1">
      <alignment vertical="center" wrapText="1"/>
    </xf>
    <xf numFmtId="0" fontId="107" fillId="44" borderId="29" xfId="0" applyFont="1" applyFill="1" applyBorder="1" applyAlignment="1">
      <alignment wrapText="1"/>
    </xf>
    <xf numFmtId="0" fontId="107" fillId="44" borderId="30" xfId="0" applyFont="1" applyFill="1" applyBorder="1"/>
    <xf numFmtId="0" fontId="107" fillId="44" borderId="29" xfId="0" applyFont="1" applyFill="1" applyBorder="1" applyAlignment="1">
      <alignment horizontal="left" wrapText="1"/>
    </xf>
    <xf numFmtId="0" fontId="107" fillId="0" borderId="32" xfId="0" applyFont="1" applyBorder="1"/>
    <xf numFmtId="0" fontId="115" fillId="46" borderId="33" xfId="0" applyFont="1" applyFill="1" applyBorder="1" applyAlignment="1">
      <alignment horizontal="center"/>
    </xf>
    <xf numFmtId="0" fontId="106" fillId="46" borderId="34" xfId="0" applyFont="1" applyFill="1" applyBorder="1" applyAlignment="1">
      <alignment horizontal="center" vertical="center"/>
    </xf>
    <xf numFmtId="166" fontId="122" fillId="47" borderId="25" xfId="124" applyNumberFormat="1" applyFont="1" applyFill="1" applyBorder="1" applyAlignment="1">
      <alignment vertical="center" wrapText="1"/>
    </xf>
    <xf numFmtId="166" fontId="106" fillId="46" borderId="35" xfId="0" applyNumberFormat="1" applyFont="1" applyFill="1" applyBorder="1" applyAlignment="1">
      <alignment horizontal="right" vertical="center"/>
    </xf>
    <xf numFmtId="166" fontId="106" fillId="48" borderId="35" xfId="124" applyNumberFormat="1" applyFont="1" applyFill="1" applyBorder="1" applyAlignment="1" applyProtection="1">
      <alignment horizontal="right" vertical="center" wrapText="1"/>
      <protection locked="0"/>
    </xf>
    <xf numFmtId="166" fontId="106" fillId="47" borderId="35" xfId="124" applyNumberFormat="1" applyFont="1" applyFill="1" applyBorder="1" applyAlignment="1">
      <alignment vertical="center" wrapText="1"/>
    </xf>
    <xf numFmtId="166" fontId="106" fillId="46" borderId="28" xfId="0" applyNumberFormat="1" applyFont="1" applyFill="1" applyBorder="1" applyAlignment="1">
      <alignment horizontal="right" vertical="center"/>
    </xf>
    <xf numFmtId="166" fontId="107" fillId="0" borderId="36" xfId="0" applyNumberFormat="1" applyFont="1" applyBorder="1" applyAlignment="1">
      <alignment horizontal="right" vertical="center"/>
    </xf>
    <xf numFmtId="166" fontId="107" fillId="0" borderId="37" xfId="0" applyNumberFormat="1" applyFont="1" applyBorder="1" applyAlignment="1">
      <alignment horizontal="right" vertical="center"/>
    </xf>
    <xf numFmtId="166" fontId="106" fillId="48" borderId="37" xfId="124" applyNumberFormat="1" applyFont="1" applyFill="1" applyBorder="1" applyAlignment="1" applyProtection="1">
      <alignment horizontal="right" vertical="center" wrapText="1"/>
      <protection locked="0"/>
    </xf>
    <xf numFmtId="166" fontId="107" fillId="0" borderId="37" xfId="124" applyNumberFormat="1" applyFont="1" applyFill="1" applyBorder="1" applyAlignment="1" applyProtection="1">
      <alignment vertical="center" wrapText="1"/>
      <protection locked="0"/>
    </xf>
    <xf numFmtId="166" fontId="107" fillId="0" borderId="29" xfId="0" applyNumberFormat="1" applyFont="1" applyBorder="1" applyAlignment="1">
      <alignment horizontal="right" vertical="center"/>
    </xf>
    <xf numFmtId="166" fontId="107" fillId="0" borderId="38" xfId="0" applyNumberFormat="1" applyFont="1" applyBorder="1" applyAlignment="1">
      <alignment horizontal="right" vertical="center"/>
    </xf>
    <xf numFmtId="166" fontId="107" fillId="0" borderId="13" xfId="0" applyNumberFormat="1" applyFont="1" applyBorder="1" applyAlignment="1">
      <alignment horizontal="right" vertical="center"/>
    </xf>
    <xf numFmtId="166" fontId="106" fillId="48" borderId="13" xfId="124" applyNumberFormat="1" applyFont="1" applyFill="1" applyBorder="1" applyAlignment="1" applyProtection="1">
      <alignment horizontal="right" vertical="center" wrapText="1"/>
      <protection locked="0"/>
    </xf>
    <xf numFmtId="166" fontId="107" fillId="0" borderId="13" xfId="124" applyNumberFormat="1" applyFont="1" applyBorder="1" applyAlignment="1" applyProtection="1">
      <alignment vertical="center" wrapText="1"/>
      <protection locked="0"/>
    </xf>
    <xf numFmtId="166" fontId="107" fillId="0" borderId="31" xfId="0" applyNumberFormat="1" applyFont="1" applyBorder="1" applyAlignment="1">
      <alignment horizontal="right" vertical="center"/>
    </xf>
    <xf numFmtId="166" fontId="107" fillId="0" borderId="39" xfId="0" applyNumberFormat="1" applyFont="1" applyBorder="1" applyAlignment="1">
      <alignment horizontal="right" vertical="center"/>
    </xf>
    <xf numFmtId="166" fontId="107" fillId="0" borderId="3" xfId="0" applyNumberFormat="1" applyFont="1" applyBorder="1" applyAlignment="1">
      <alignment horizontal="right" vertical="center"/>
    </xf>
    <xf numFmtId="166" fontId="106" fillId="48" borderId="3" xfId="124" applyNumberFormat="1" applyFont="1" applyFill="1" applyBorder="1" applyAlignment="1" applyProtection="1">
      <alignment horizontal="right" vertical="center" wrapText="1"/>
      <protection locked="0"/>
    </xf>
    <xf numFmtId="166" fontId="107" fillId="0" borderId="32" xfId="0" applyNumberFormat="1" applyFont="1" applyBorder="1" applyAlignment="1">
      <alignment horizontal="right" vertical="center"/>
    </xf>
    <xf numFmtId="166" fontId="106" fillId="0" borderId="40" xfId="0" applyNumberFormat="1" applyFont="1" applyBorder="1" applyAlignment="1">
      <alignment horizontal="right" vertical="center"/>
    </xf>
    <xf numFmtId="166" fontId="106" fillId="0" borderId="25" xfId="0" applyNumberFormat="1" applyFont="1" applyBorder="1" applyAlignment="1">
      <alignment horizontal="right" vertical="center"/>
    </xf>
    <xf numFmtId="166" fontId="106" fillId="48" borderId="25" xfId="124" applyNumberFormat="1" applyFont="1" applyFill="1" applyBorder="1" applyAlignment="1" applyProtection="1">
      <alignment horizontal="right" vertical="center" wrapText="1"/>
      <protection locked="0"/>
    </xf>
    <xf numFmtId="166" fontId="106" fillId="48" borderId="25" xfId="124" applyNumberFormat="1" applyFont="1" applyFill="1" applyBorder="1" applyAlignment="1" applyProtection="1">
      <alignment vertical="center" wrapText="1"/>
      <protection locked="0"/>
    </xf>
    <xf numFmtId="166" fontId="106" fillId="0" borderId="26" xfId="0" applyNumberFormat="1" applyFont="1" applyBorder="1" applyAlignment="1">
      <alignment horizontal="right" vertical="center"/>
    </xf>
    <xf numFmtId="166" fontId="106" fillId="46" borderId="41" xfId="0" applyNumberFormat="1" applyFont="1" applyFill="1" applyBorder="1" applyAlignment="1">
      <alignment horizontal="right" vertical="center"/>
    </xf>
    <xf numFmtId="166" fontId="106" fillId="46" borderId="25" xfId="0" applyNumberFormat="1" applyFont="1" applyFill="1" applyBorder="1" applyAlignment="1">
      <alignment horizontal="right" vertical="center"/>
    </xf>
    <xf numFmtId="166" fontId="106" fillId="46" borderId="26" xfId="0" applyNumberFormat="1" applyFont="1" applyFill="1" applyBorder="1" applyAlignment="1">
      <alignment horizontal="right" vertical="center"/>
    </xf>
    <xf numFmtId="166" fontId="106" fillId="48" borderId="37" xfId="124" applyNumberFormat="1" applyFont="1" applyFill="1" applyBorder="1" applyAlignment="1" applyProtection="1">
      <alignment vertical="center" wrapText="1"/>
      <protection locked="0"/>
    </xf>
    <xf numFmtId="166" fontId="106" fillId="48" borderId="3" xfId="124" applyNumberFormat="1" applyFont="1" applyFill="1" applyBorder="1" applyAlignment="1" applyProtection="1">
      <alignment vertical="center" wrapText="1"/>
      <protection locked="0"/>
    </xf>
    <xf numFmtId="166" fontId="106" fillId="0" borderId="41" xfId="0" applyNumberFormat="1" applyFont="1" applyBorder="1" applyAlignment="1">
      <alignment horizontal="right" vertical="center"/>
    </xf>
    <xf numFmtId="166" fontId="107" fillId="0" borderId="37" xfId="124" applyNumberFormat="1" applyFont="1" applyFill="1" applyBorder="1" applyAlignment="1" applyProtection="1">
      <alignment horizontal="right" vertical="center" wrapText="1"/>
      <protection locked="0"/>
    </xf>
    <xf numFmtId="166" fontId="107" fillId="0" borderId="3" xfId="124" applyNumberFormat="1" applyFont="1" applyFill="1" applyBorder="1" applyAlignment="1" applyProtection="1">
      <alignment horizontal="right" vertical="center" wrapText="1"/>
      <protection locked="0"/>
    </xf>
    <xf numFmtId="166" fontId="107" fillId="0" borderId="13" xfId="124" applyNumberFormat="1" applyFont="1" applyFill="1" applyBorder="1" applyAlignment="1" applyProtection="1">
      <alignment horizontal="right" vertical="center" wrapText="1"/>
      <protection locked="0"/>
    </xf>
    <xf numFmtId="166" fontId="106" fillId="48" borderId="13" xfId="124" applyNumberFormat="1" applyFont="1" applyFill="1" applyBorder="1" applyAlignment="1" applyProtection="1">
      <alignment vertical="center" wrapText="1"/>
      <protection locked="0"/>
    </xf>
    <xf numFmtId="166" fontId="107" fillId="0" borderId="39" xfId="0" applyNumberFormat="1" applyFont="1" applyBorder="1" applyAlignment="1">
      <alignment horizontal="right" vertical="center" wrapText="1"/>
    </xf>
    <xf numFmtId="166" fontId="107" fillId="0" borderId="3" xfId="0" applyNumberFormat="1" applyFont="1" applyBorder="1" applyAlignment="1">
      <alignment horizontal="right" vertical="center" wrapText="1"/>
    </xf>
    <xf numFmtId="166" fontId="107" fillId="0" borderId="32" xfId="0" applyNumberFormat="1" applyFont="1" applyBorder="1" applyAlignment="1">
      <alignment horizontal="right" vertical="center" wrapText="1"/>
    </xf>
    <xf numFmtId="166" fontId="106" fillId="0" borderId="25" xfId="124" applyNumberFormat="1" applyFont="1" applyFill="1" applyBorder="1" applyAlignment="1">
      <alignment horizontal="right" wrapText="1"/>
    </xf>
    <xf numFmtId="166" fontId="106" fillId="48" borderId="42" xfId="124" applyNumberFormat="1" applyFont="1" applyFill="1" applyBorder="1" applyAlignment="1" applyProtection="1">
      <alignment vertical="center" wrapText="1"/>
      <protection locked="0"/>
    </xf>
    <xf numFmtId="166" fontId="106" fillId="48" borderId="35" xfId="124" applyNumberFormat="1" applyFont="1" applyFill="1" applyBorder="1" applyAlignment="1" applyProtection="1">
      <alignment vertical="center" wrapText="1"/>
      <protection locked="0"/>
    </xf>
    <xf numFmtId="166" fontId="106" fillId="46" borderId="35" xfId="124" applyNumberFormat="1" applyFont="1" applyFill="1" applyBorder="1" applyAlignment="1">
      <alignment horizontal="center"/>
    </xf>
    <xf numFmtId="166" fontId="115" fillId="45" borderId="37" xfId="141" applyNumberFormat="1" applyFont="1" applyFill="1" applyBorder="1" applyAlignment="1">
      <alignment vertical="center" wrapText="1"/>
    </xf>
    <xf numFmtId="166" fontId="115" fillId="45" borderId="3" xfId="141" applyNumberFormat="1" applyFont="1" applyFill="1" applyBorder="1" applyAlignment="1">
      <alignment vertical="center" wrapText="1"/>
    </xf>
    <xf numFmtId="166" fontId="115" fillId="45" borderId="35" xfId="141" applyNumberFormat="1" applyFont="1" applyFill="1" applyBorder="1" applyAlignment="1">
      <alignment vertical="center" wrapText="1"/>
    </xf>
    <xf numFmtId="166" fontId="106" fillId="46" borderId="43" xfId="0" applyNumberFormat="1" applyFont="1" applyFill="1" applyBorder="1" applyAlignment="1">
      <alignment horizontal="right" vertical="center"/>
    </xf>
    <xf numFmtId="166" fontId="107" fillId="0" borderId="44" xfId="0" applyNumberFormat="1" applyFont="1" applyBorder="1" applyAlignment="1">
      <alignment horizontal="right" vertical="center"/>
    </xf>
    <xf numFmtId="166" fontId="107" fillId="0" borderId="45" xfId="0" applyNumberFormat="1" applyFont="1" applyBorder="1" applyAlignment="1">
      <alignment horizontal="right" vertical="center"/>
    </xf>
    <xf numFmtId="166" fontId="107" fillId="0" borderId="46" xfId="0" applyNumberFormat="1" applyFont="1" applyBorder="1" applyAlignment="1">
      <alignment horizontal="right" vertical="center"/>
    </xf>
    <xf numFmtId="166" fontId="107" fillId="0" borderId="46" xfId="0" applyNumberFormat="1" applyFont="1" applyBorder="1" applyAlignment="1">
      <alignment horizontal="right" vertical="center" wrapText="1"/>
    </xf>
    <xf numFmtId="166" fontId="106" fillId="46" borderId="43" xfId="124" applyNumberFormat="1" applyFont="1" applyFill="1" applyBorder="1" applyAlignment="1">
      <alignment horizontal="center"/>
    </xf>
    <xf numFmtId="166" fontId="106" fillId="46" borderId="28" xfId="124" applyNumberFormat="1" applyFont="1" applyFill="1" applyBorder="1" applyAlignment="1">
      <alignment horizontal="center"/>
    </xf>
    <xf numFmtId="166" fontId="122" fillId="47" borderId="25" xfId="124" applyNumberFormat="1" applyFont="1" applyFill="1" applyBorder="1" applyAlignment="1">
      <alignment horizontal="center" vertical="center" wrapText="1"/>
    </xf>
    <xf numFmtId="166" fontId="106" fillId="46" borderId="35" xfId="0" applyNumberFormat="1" applyFont="1" applyFill="1" applyBorder="1" applyAlignment="1">
      <alignment horizontal="center" vertical="center"/>
    </xf>
    <xf numFmtId="166" fontId="106" fillId="48" borderId="35" xfId="124" applyNumberFormat="1" applyFont="1" applyFill="1" applyBorder="1" applyAlignment="1" applyProtection="1">
      <alignment horizontal="center" vertical="center" wrapText="1"/>
      <protection locked="0"/>
    </xf>
    <xf numFmtId="166" fontId="106" fillId="47" borderId="35" xfId="124" applyNumberFormat="1" applyFont="1" applyFill="1" applyBorder="1" applyAlignment="1">
      <alignment horizontal="center" vertical="center" wrapText="1"/>
    </xf>
    <xf numFmtId="166" fontId="106" fillId="46" borderId="28" xfId="0" applyNumberFormat="1" applyFont="1" applyFill="1" applyBorder="1" applyAlignment="1">
      <alignment horizontal="center" vertical="center"/>
    </xf>
    <xf numFmtId="166" fontId="107" fillId="0" borderId="36" xfId="0" applyNumberFormat="1" applyFont="1" applyBorder="1" applyAlignment="1">
      <alignment horizontal="center" vertical="center"/>
    </xf>
    <xf numFmtId="166" fontId="107" fillId="0" borderId="37" xfId="0" applyNumberFormat="1" applyFont="1" applyBorder="1" applyAlignment="1">
      <alignment horizontal="center" vertical="center"/>
    </xf>
    <xf numFmtId="166" fontId="106" fillId="48" borderId="37" xfId="124" applyNumberFormat="1" applyFont="1" applyFill="1" applyBorder="1" applyAlignment="1" applyProtection="1">
      <alignment horizontal="center" vertical="center" wrapText="1"/>
      <protection locked="0"/>
    </xf>
    <xf numFmtId="166" fontId="107" fillId="0" borderId="37" xfId="124" applyNumberFormat="1" applyFont="1" applyFill="1" applyBorder="1" applyAlignment="1" applyProtection="1">
      <alignment horizontal="center" vertical="center" wrapText="1"/>
      <protection locked="0"/>
    </xf>
    <xf numFmtId="166" fontId="107" fillId="0" borderId="29" xfId="0" applyNumberFormat="1" applyFont="1" applyBorder="1" applyAlignment="1">
      <alignment horizontal="center" vertical="center"/>
    </xf>
    <xf numFmtId="166" fontId="107" fillId="0" borderId="38" xfId="0" applyNumberFormat="1" applyFont="1" applyBorder="1" applyAlignment="1">
      <alignment horizontal="center" vertical="center"/>
    </xf>
    <xf numFmtId="166" fontId="107" fillId="0" borderId="13" xfId="0" applyNumberFormat="1" applyFont="1" applyBorder="1" applyAlignment="1">
      <alignment horizontal="center" vertical="center"/>
    </xf>
    <xf numFmtId="166" fontId="106" fillId="48" borderId="13" xfId="124" applyNumberFormat="1" applyFont="1" applyFill="1" applyBorder="1" applyAlignment="1" applyProtection="1">
      <alignment horizontal="center" vertical="center" wrapText="1"/>
      <protection locked="0"/>
    </xf>
    <xf numFmtId="166" fontId="107" fillId="0" borderId="13" xfId="124" applyNumberFormat="1" applyFont="1" applyBorder="1" applyAlignment="1" applyProtection="1">
      <alignment horizontal="center" vertical="center" wrapText="1"/>
      <protection locked="0"/>
    </xf>
    <xf numFmtId="166" fontId="107" fillId="0" borderId="31" xfId="0" applyNumberFormat="1" applyFont="1" applyBorder="1" applyAlignment="1">
      <alignment horizontal="center" vertical="center"/>
    </xf>
    <xf numFmtId="166" fontId="107" fillId="0" borderId="39" xfId="0" applyNumberFormat="1" applyFont="1" applyBorder="1" applyAlignment="1">
      <alignment horizontal="center" vertical="center"/>
    </xf>
    <xf numFmtId="166" fontId="107" fillId="0" borderId="3" xfId="0" applyNumberFormat="1" applyFont="1" applyBorder="1" applyAlignment="1">
      <alignment horizontal="center" vertical="center"/>
    </xf>
    <xf numFmtId="166" fontId="106" fillId="48" borderId="3" xfId="124" applyNumberFormat="1" applyFont="1" applyFill="1" applyBorder="1" applyAlignment="1" applyProtection="1">
      <alignment horizontal="center" vertical="center" wrapText="1"/>
      <protection locked="0"/>
    </xf>
    <xf numFmtId="166" fontId="107" fillId="0" borderId="32" xfId="0" applyNumberFormat="1" applyFont="1" applyBorder="1" applyAlignment="1">
      <alignment horizontal="center" vertical="center"/>
    </xf>
    <xf numFmtId="166" fontId="106" fillId="0" borderId="40" xfId="0" applyNumberFormat="1" applyFont="1" applyBorder="1" applyAlignment="1">
      <alignment horizontal="center" vertical="center"/>
    </xf>
    <xf numFmtId="166" fontId="106" fillId="0" borderId="25" xfId="0" applyNumberFormat="1" applyFont="1" applyBorder="1" applyAlignment="1">
      <alignment horizontal="center" vertical="center"/>
    </xf>
    <xf numFmtId="166" fontId="106" fillId="48" borderId="25" xfId="124" applyNumberFormat="1" applyFont="1" applyFill="1" applyBorder="1" applyAlignment="1" applyProtection="1">
      <alignment horizontal="center" vertical="center" wrapText="1"/>
      <protection locked="0"/>
    </xf>
    <xf numFmtId="166" fontId="106" fillId="0" borderId="26" xfId="0" applyNumberFormat="1" applyFont="1" applyBorder="1" applyAlignment="1">
      <alignment horizontal="center" vertical="center"/>
    </xf>
    <xf numFmtId="166" fontId="106" fillId="46" borderId="41" xfId="0" applyNumberFormat="1" applyFont="1" applyFill="1" applyBorder="1" applyAlignment="1">
      <alignment horizontal="center" vertical="center"/>
    </xf>
    <xf numFmtId="166" fontId="106" fillId="46" borderId="25" xfId="0" applyNumberFormat="1" applyFont="1" applyFill="1" applyBorder="1" applyAlignment="1">
      <alignment horizontal="center" vertical="center"/>
    </xf>
    <xf numFmtId="166" fontId="106" fillId="46" borderId="26" xfId="0" applyNumberFormat="1" applyFont="1" applyFill="1" applyBorder="1" applyAlignment="1">
      <alignment horizontal="center" vertical="center"/>
    </xf>
    <xf numFmtId="166" fontId="106" fillId="0" borderId="41" xfId="0" applyNumberFormat="1" applyFont="1" applyBorder="1" applyAlignment="1">
      <alignment horizontal="center" vertical="center"/>
    </xf>
    <xf numFmtId="166" fontId="107" fillId="0" borderId="3" xfId="124" applyNumberFormat="1" applyFont="1" applyFill="1" applyBorder="1" applyAlignment="1" applyProtection="1">
      <alignment horizontal="center" vertical="center" wrapText="1"/>
      <protection locked="0"/>
    </xf>
    <xf numFmtId="166" fontId="107" fillId="0" borderId="13" xfId="124" applyNumberFormat="1" applyFont="1" applyFill="1" applyBorder="1" applyAlignment="1" applyProtection="1">
      <alignment horizontal="center" vertical="center" wrapText="1"/>
      <protection locked="0"/>
    </xf>
    <xf numFmtId="166" fontId="107" fillId="0" borderId="39" xfId="0" applyNumberFormat="1" applyFont="1" applyBorder="1" applyAlignment="1">
      <alignment horizontal="center" vertical="center" wrapText="1"/>
    </xf>
    <xf numFmtId="166" fontId="107" fillId="0" borderId="3" xfId="0" applyNumberFormat="1" applyFont="1" applyBorder="1" applyAlignment="1">
      <alignment horizontal="center" vertical="center" wrapText="1"/>
    </xf>
    <xf numFmtId="166" fontId="107" fillId="0" borderId="32" xfId="0" applyNumberFormat="1" applyFont="1" applyBorder="1" applyAlignment="1">
      <alignment horizontal="center" vertical="center" wrapText="1"/>
    </xf>
    <xf numFmtId="166" fontId="106" fillId="0" borderId="25" xfId="124" applyNumberFormat="1" applyFont="1" applyFill="1" applyBorder="1" applyAlignment="1">
      <alignment horizontal="center" wrapText="1"/>
    </xf>
    <xf numFmtId="166" fontId="106" fillId="48" borderId="42" xfId="124" applyNumberFormat="1" applyFont="1" applyFill="1" applyBorder="1" applyAlignment="1" applyProtection="1">
      <alignment horizontal="center" vertical="center" wrapText="1"/>
      <protection locked="0"/>
    </xf>
    <xf numFmtId="0" fontId="108" fillId="44" borderId="0" xfId="0" applyFont="1" applyFill="1" applyProtection="1">
      <protection hidden="1"/>
    </xf>
    <xf numFmtId="0" fontId="111" fillId="0" borderId="41" xfId="0" applyFont="1" applyBorder="1" applyAlignment="1">
      <alignment horizontal="center" vertical="center" wrapText="1"/>
    </xf>
    <xf numFmtId="0" fontId="111" fillId="44" borderId="25" xfId="0" applyFont="1" applyFill="1" applyBorder="1" applyAlignment="1">
      <alignment horizontal="center" vertical="center" wrapText="1"/>
    </xf>
    <xf numFmtId="0" fontId="111" fillId="0" borderId="25" xfId="476" applyFont="1" applyBorder="1" applyAlignment="1">
      <alignment horizontal="center" vertical="center" wrapText="1"/>
    </xf>
    <xf numFmtId="0" fontId="111" fillId="32" borderId="25" xfId="0" applyFont="1" applyFill="1" applyBorder="1" applyAlignment="1">
      <alignment horizontal="center" vertical="center" wrapText="1"/>
    </xf>
    <xf numFmtId="0" fontId="111" fillId="0" borderId="25" xfId="0" applyFont="1" applyBorder="1" applyAlignment="1">
      <alignment horizontal="center" vertical="center" wrapText="1"/>
    </xf>
    <xf numFmtId="0" fontId="111" fillId="0" borderId="47" xfId="0" applyFont="1" applyBorder="1" applyAlignment="1">
      <alignment horizontal="center" vertical="center" wrapText="1"/>
    </xf>
    <xf numFmtId="0" fontId="111" fillId="0" borderId="26" xfId="0" applyFont="1" applyBorder="1" applyAlignment="1">
      <alignment horizontal="center" vertical="center" wrapText="1"/>
    </xf>
    <xf numFmtId="2" fontId="106" fillId="46" borderId="48" xfId="0" applyNumberFormat="1" applyFont="1" applyFill="1" applyBorder="1" applyAlignment="1">
      <alignment vertical="center" wrapText="1"/>
    </xf>
    <xf numFmtId="49" fontId="119" fillId="46" borderId="33" xfId="0" applyNumberFormat="1" applyFont="1" applyFill="1" applyBorder="1" applyAlignment="1">
      <alignment horizontal="center" vertical="center"/>
    </xf>
    <xf numFmtId="2" fontId="124" fillId="0" borderId="49" xfId="304" applyNumberFormat="1" applyFont="1" applyBorder="1" applyAlignment="1">
      <alignment vertical="center" wrapText="1"/>
    </xf>
    <xf numFmtId="2" fontId="124" fillId="0" borderId="31" xfId="304" applyNumberFormat="1" applyFont="1" applyBorder="1" applyAlignment="1">
      <alignment vertical="center" wrapText="1"/>
    </xf>
    <xf numFmtId="2" fontId="124" fillId="0" borderId="30" xfId="304" applyNumberFormat="1" applyFont="1" applyBorder="1" applyAlignment="1">
      <alignment vertical="center" wrapText="1"/>
    </xf>
    <xf numFmtId="0" fontId="106" fillId="46" borderId="48" xfId="0" applyFont="1" applyFill="1" applyBorder="1" applyAlignment="1">
      <alignment vertical="center"/>
    </xf>
    <xf numFmtId="0" fontId="124" fillId="44" borderId="49" xfId="0" applyFont="1" applyFill="1" applyBorder="1" applyAlignment="1">
      <alignment vertical="center"/>
    </xf>
    <xf numFmtId="2" fontId="124" fillId="44" borderId="30" xfId="0" applyNumberFormat="1" applyFont="1" applyFill="1" applyBorder="1" applyAlignment="1">
      <alignment vertical="center" wrapText="1"/>
    </xf>
    <xf numFmtId="0" fontId="115" fillId="0" borderId="26" xfId="0" applyFont="1" applyBorder="1" applyAlignment="1">
      <alignment horizontal="center" vertical="center" wrapText="1"/>
    </xf>
    <xf numFmtId="0" fontId="111" fillId="0" borderId="50" xfId="0" applyFont="1" applyBorder="1" applyAlignment="1">
      <alignment horizontal="center" vertical="center" wrapText="1"/>
    </xf>
    <xf numFmtId="2" fontId="124" fillId="0" borderId="29" xfId="304" applyNumberFormat="1" applyFont="1" applyBorder="1" applyAlignment="1">
      <alignment vertical="center" wrapText="1"/>
    </xf>
    <xf numFmtId="0" fontId="111" fillId="49" borderId="25" xfId="476" applyFont="1" applyFill="1" applyBorder="1" applyAlignment="1">
      <alignment horizontal="center" vertical="center" wrapText="1"/>
    </xf>
    <xf numFmtId="0" fontId="106" fillId="49" borderId="0" xfId="0" applyFont="1" applyFill="1" applyProtection="1">
      <protection locked="0"/>
    </xf>
    <xf numFmtId="0" fontId="108" fillId="49" borderId="0" xfId="0" applyFont="1" applyFill="1" applyProtection="1">
      <protection locked="0"/>
    </xf>
    <xf numFmtId="0" fontId="107" fillId="49" borderId="0" xfId="0" applyFont="1" applyFill="1" applyProtection="1">
      <protection locked="0"/>
    </xf>
    <xf numFmtId="0" fontId="109" fillId="49" borderId="0" xfId="0" applyFont="1" applyFill="1"/>
    <xf numFmtId="0" fontId="110" fillId="49" borderId="0" xfId="0" applyFont="1" applyFill="1" applyAlignment="1">
      <alignment horizontal="left"/>
    </xf>
    <xf numFmtId="0" fontId="110" fillId="49" borderId="0" xfId="0" applyFont="1" applyFill="1"/>
    <xf numFmtId="0" fontId="124" fillId="49" borderId="0" xfId="0" applyFont="1" applyFill="1" applyProtection="1">
      <protection locked="0"/>
    </xf>
    <xf numFmtId="0" fontId="106" fillId="49" borderId="0" xfId="0" applyFont="1" applyFill="1"/>
    <xf numFmtId="0" fontId="107" fillId="49" borderId="0" xfId="0" applyFont="1" applyFill="1"/>
    <xf numFmtId="0" fontId="121" fillId="49" borderId="0" xfId="0" applyFont="1" applyFill="1"/>
    <xf numFmtId="0" fontId="111" fillId="49" borderId="50" xfId="0" applyFont="1" applyFill="1" applyBorder="1" applyAlignment="1">
      <alignment horizontal="center" vertical="center" wrapText="1"/>
    </xf>
    <xf numFmtId="0" fontId="111" fillId="49" borderId="27" xfId="0" applyFont="1" applyFill="1" applyBorder="1" applyAlignment="1">
      <alignment horizontal="center" vertical="center" wrapText="1"/>
    </xf>
    <xf numFmtId="0" fontId="105" fillId="49" borderId="0" xfId="0" applyFont="1" applyFill="1" applyProtection="1">
      <protection locked="0"/>
    </xf>
    <xf numFmtId="0" fontId="105" fillId="49" borderId="0" xfId="0" applyFont="1" applyFill="1"/>
    <xf numFmtId="0" fontId="107" fillId="49" borderId="0" xfId="0" applyFont="1" applyFill="1" applyAlignment="1">
      <alignment horizontal="left" vertical="center"/>
    </xf>
    <xf numFmtId="0" fontId="107" fillId="49" borderId="0" xfId="0" applyFont="1" applyFill="1" applyAlignment="1">
      <alignment horizontal="right" vertical="center"/>
    </xf>
    <xf numFmtId="0" fontId="106" fillId="49" borderId="0" xfId="0" applyFont="1" applyFill="1" applyAlignment="1">
      <alignment horizontal="center" vertical="center" wrapText="1"/>
    </xf>
    <xf numFmtId="0" fontId="127" fillId="44" borderId="0" xfId="0" applyFont="1" applyFill="1" applyProtection="1">
      <protection locked="0"/>
    </xf>
    <xf numFmtId="0" fontId="127" fillId="49" borderId="0" xfId="0" applyFont="1" applyFill="1" applyProtection="1">
      <protection locked="0"/>
    </xf>
    <xf numFmtId="0" fontId="106" fillId="0" borderId="0" xfId="0" applyFont="1" applyProtection="1">
      <protection locked="0"/>
    </xf>
    <xf numFmtId="49" fontId="119" fillId="46" borderId="51" xfId="0" applyNumberFormat="1" applyFont="1" applyFill="1" applyBorder="1" applyAlignment="1">
      <alignment horizontal="center" vertical="center"/>
    </xf>
    <xf numFmtId="49" fontId="120" fillId="0" borderId="52" xfId="0" applyNumberFormat="1" applyFont="1" applyBorder="1" applyAlignment="1">
      <alignment horizontal="right" vertical="center"/>
    </xf>
    <xf numFmtId="49" fontId="120" fillId="0" borderId="53" xfId="0" applyNumberFormat="1" applyFont="1" applyBorder="1" applyAlignment="1">
      <alignment horizontal="right" vertical="center"/>
    </xf>
    <xf numFmtId="49" fontId="120" fillId="0" borderId="54" xfId="0" applyNumberFormat="1" applyFont="1" applyBorder="1" applyAlignment="1">
      <alignment horizontal="right" vertical="center"/>
    </xf>
    <xf numFmtId="49" fontId="119" fillId="46" borderId="55" xfId="0" applyNumberFormat="1" applyFont="1" applyFill="1" applyBorder="1" applyAlignment="1">
      <alignment horizontal="center" vertical="center"/>
    </xf>
    <xf numFmtId="49" fontId="119" fillId="46" borderId="56" xfId="0" applyNumberFormat="1" applyFont="1" applyFill="1" applyBorder="1" applyAlignment="1">
      <alignment horizontal="center" vertical="center"/>
    </xf>
    <xf numFmtId="49" fontId="120" fillId="0" borderId="57" xfId="0" applyNumberFormat="1" applyFont="1" applyBorder="1" applyAlignment="1">
      <alignment horizontal="right" vertical="center"/>
    </xf>
    <xf numFmtId="49" fontId="120" fillId="0" borderId="54" xfId="0" applyNumberFormat="1" applyFont="1" applyBorder="1" applyAlignment="1">
      <alignment horizontal="right" vertical="center" wrapText="1"/>
    </xf>
    <xf numFmtId="49" fontId="120" fillId="0" borderId="33" xfId="0" applyNumberFormat="1" applyFont="1" applyBorder="1" applyAlignment="1">
      <alignment horizontal="right" vertical="center"/>
    </xf>
    <xf numFmtId="49" fontId="120" fillId="0" borderId="51" xfId="0" applyNumberFormat="1" applyFont="1" applyBorder="1" applyAlignment="1">
      <alignment horizontal="right" vertical="center"/>
    </xf>
    <xf numFmtId="49" fontId="120" fillId="0" borderId="58" xfId="0" applyNumberFormat="1" applyFont="1" applyBorder="1" applyAlignment="1">
      <alignment horizontal="right" vertical="center"/>
    </xf>
    <xf numFmtId="2" fontId="106" fillId="46" borderId="59" xfId="0" applyNumberFormat="1" applyFont="1" applyFill="1" applyBorder="1" applyAlignment="1">
      <alignment vertical="center" wrapText="1"/>
    </xf>
    <xf numFmtId="0" fontId="111" fillId="0" borderId="41" xfId="0" applyFont="1" applyBorder="1" applyAlignment="1">
      <alignment horizontal="center" vertical="center" textRotation="90" wrapText="1"/>
    </xf>
    <xf numFmtId="0" fontId="127" fillId="44" borderId="0" xfId="0" applyFont="1" applyFill="1" applyAlignment="1">
      <alignment horizontal="right"/>
    </xf>
    <xf numFmtId="0" fontId="124" fillId="44" borderId="0" xfId="0" applyFont="1" applyFill="1"/>
    <xf numFmtId="166" fontId="107" fillId="44" borderId="0" xfId="0" applyNumberFormat="1" applyFont="1" applyFill="1"/>
    <xf numFmtId="166" fontId="106" fillId="44" borderId="0" xfId="0" applyNumberFormat="1" applyFont="1" applyFill="1"/>
    <xf numFmtId="43" fontId="107" fillId="44" borderId="0" xfId="0" applyNumberFormat="1" applyFont="1" applyFill="1"/>
    <xf numFmtId="43" fontId="106" fillId="44" borderId="0" xfId="124" applyFont="1" applyFill="1"/>
    <xf numFmtId="166" fontId="118" fillId="44" borderId="0" xfId="0" applyNumberFormat="1" applyFont="1" applyFill="1" applyAlignment="1">
      <alignment horizontal="left"/>
    </xf>
    <xf numFmtId="166" fontId="106" fillId="46" borderId="26" xfId="124" applyNumberFormat="1" applyFont="1" applyFill="1" applyBorder="1" applyAlignment="1">
      <alignment horizontal="center"/>
    </xf>
    <xf numFmtId="43" fontId="107" fillId="44" borderId="0" xfId="124" applyFont="1" applyFill="1" applyBorder="1" applyAlignment="1" applyProtection="1">
      <alignment vertical="center" wrapText="1"/>
      <protection locked="0"/>
    </xf>
    <xf numFmtId="43" fontId="107" fillId="44" borderId="0" xfId="124" applyFont="1" applyFill="1" applyBorder="1"/>
    <xf numFmtId="166" fontId="107" fillId="44" borderId="0" xfId="124" applyNumberFormat="1" applyFont="1" applyFill="1"/>
    <xf numFmtId="166" fontId="107" fillId="44" borderId="0" xfId="124" applyNumberFormat="1" applyFont="1" applyFill="1" applyProtection="1">
      <protection locked="0"/>
    </xf>
    <xf numFmtId="166" fontId="114" fillId="44" borderId="0" xfId="124" applyNumberFormat="1" applyFont="1" applyFill="1" applyBorder="1" applyAlignment="1">
      <alignment horizontal="center"/>
    </xf>
    <xf numFmtId="166" fontId="106" fillId="44" borderId="0" xfId="124" applyNumberFormat="1" applyFont="1" applyFill="1" applyBorder="1"/>
    <xf numFmtId="166" fontId="107" fillId="44" borderId="0" xfId="124" applyNumberFormat="1" applyFont="1" applyFill="1" applyBorder="1"/>
    <xf numFmtId="164" fontId="107" fillId="44" borderId="0" xfId="0" applyNumberFormat="1" applyFont="1" applyFill="1"/>
    <xf numFmtId="43" fontId="118" fillId="44" borderId="0" xfId="124" applyFont="1" applyFill="1" applyAlignment="1">
      <alignment horizontal="left"/>
    </xf>
    <xf numFmtId="43" fontId="107" fillId="44" borderId="0" xfId="124" applyFont="1" applyFill="1"/>
    <xf numFmtId="43" fontId="106" fillId="44" borderId="0" xfId="0" applyNumberFormat="1" applyFont="1" applyFill="1"/>
    <xf numFmtId="43" fontId="107" fillId="44" borderId="0" xfId="124" applyFont="1" applyFill="1" applyProtection="1">
      <protection locked="0"/>
    </xf>
    <xf numFmtId="43" fontId="114" fillId="44" borderId="0" xfId="124" applyFont="1" applyFill="1" applyBorder="1" applyAlignment="1">
      <alignment horizontal="center"/>
    </xf>
    <xf numFmtId="43" fontId="106" fillId="44" borderId="0" xfId="124" applyFont="1" applyFill="1" applyBorder="1"/>
    <xf numFmtId="166" fontId="107" fillId="0" borderId="36" xfId="124" applyNumberFormat="1" applyFont="1" applyBorder="1" applyAlignment="1">
      <alignment horizontal="right" vertical="center"/>
    </xf>
    <xf numFmtId="43" fontId="107" fillId="44" borderId="0" xfId="124" applyFont="1" applyFill="1" applyAlignment="1">
      <alignment horizontal="left" vertical="center"/>
    </xf>
    <xf numFmtId="0" fontId="107" fillId="44" borderId="0" xfId="0" applyFont="1" applyFill="1" applyAlignment="1">
      <alignment horizontal="center"/>
    </xf>
    <xf numFmtId="0" fontId="106" fillId="0" borderId="50" xfId="0" applyFont="1" applyBorder="1" applyAlignment="1">
      <alignment horizontal="center" vertical="center" wrapText="1"/>
    </xf>
    <xf numFmtId="0" fontId="106" fillId="0" borderId="27" xfId="0" applyFont="1" applyBorder="1" applyAlignment="1">
      <alignment horizontal="center" vertical="center" wrapText="1"/>
    </xf>
    <xf numFmtId="49" fontId="106" fillId="46" borderId="51" xfId="0" applyNumberFormat="1" applyFont="1" applyFill="1" applyBorder="1" applyAlignment="1">
      <alignment horizontal="center" vertical="center"/>
    </xf>
    <xf numFmtId="49" fontId="107" fillId="0" borderId="52" xfId="0" applyNumberFormat="1" applyFont="1" applyBorder="1" applyAlignment="1">
      <alignment horizontal="right" vertical="center"/>
    </xf>
    <xf numFmtId="49" fontId="107" fillId="0" borderId="53" xfId="0" applyNumberFormat="1" applyFont="1" applyBorder="1" applyAlignment="1">
      <alignment horizontal="right" vertical="center"/>
    </xf>
    <xf numFmtId="49" fontId="107" fillId="0" borderId="54" xfId="0" applyNumberFormat="1" applyFont="1" applyBorder="1" applyAlignment="1">
      <alignment horizontal="right" vertical="center"/>
    </xf>
    <xf numFmtId="49" fontId="106" fillId="46" borderId="33" xfId="0" applyNumberFormat="1" applyFont="1" applyFill="1" applyBorder="1" applyAlignment="1">
      <alignment horizontal="center" vertical="center"/>
    </xf>
    <xf numFmtId="49" fontId="106" fillId="46" borderId="55" xfId="0" applyNumberFormat="1" applyFont="1" applyFill="1" applyBorder="1" applyAlignment="1">
      <alignment horizontal="center" vertical="center"/>
    </xf>
    <xf numFmtId="49" fontId="106" fillId="46" borderId="56" xfId="0" applyNumberFormat="1" applyFont="1" applyFill="1" applyBorder="1" applyAlignment="1">
      <alignment horizontal="center" vertical="center"/>
    </xf>
    <xf numFmtId="49" fontId="107" fillId="0" borderId="57" xfId="0" applyNumberFormat="1" applyFont="1" applyBorder="1" applyAlignment="1">
      <alignment horizontal="right" vertical="center"/>
    </xf>
    <xf numFmtId="49" fontId="107" fillId="0" borderId="54" xfId="0" applyNumberFormat="1" applyFont="1" applyBorder="1" applyAlignment="1">
      <alignment horizontal="right" vertical="center" wrapText="1"/>
    </xf>
    <xf numFmtId="49" fontId="107" fillId="0" borderId="33" xfId="0" applyNumberFormat="1" applyFont="1" applyBorder="1" applyAlignment="1">
      <alignment horizontal="right" vertical="center"/>
    </xf>
    <xf numFmtId="49" fontId="107" fillId="0" borderId="51" xfId="0" applyNumberFormat="1" applyFont="1" applyBorder="1" applyAlignment="1">
      <alignment horizontal="right" vertical="center"/>
    </xf>
    <xf numFmtId="49" fontId="107" fillId="0" borderId="58" xfId="0" applyNumberFormat="1" applyFont="1" applyBorder="1" applyAlignment="1">
      <alignment horizontal="right" vertical="center"/>
    </xf>
    <xf numFmtId="0" fontId="106" fillId="46" borderId="33" xfId="0" applyFont="1" applyFill="1" applyBorder="1" applyAlignment="1">
      <alignment horizontal="center"/>
    </xf>
    <xf numFmtId="49" fontId="107" fillId="44" borderId="0" xfId="0" applyNumberFormat="1" applyFont="1" applyFill="1" applyAlignment="1">
      <alignment horizontal="center"/>
    </xf>
    <xf numFmtId="49" fontId="106" fillId="44" borderId="0" xfId="0" applyNumberFormat="1" applyFont="1" applyFill="1" applyAlignment="1">
      <alignment horizontal="center"/>
    </xf>
    <xf numFmtId="49" fontId="107" fillId="44" borderId="0" xfId="0" applyNumberFormat="1" applyFont="1" applyFill="1" applyAlignment="1">
      <alignment horizontal="right"/>
    </xf>
    <xf numFmtId="49" fontId="107" fillId="44" borderId="0" xfId="0" applyNumberFormat="1" applyFont="1" applyFill="1" applyAlignment="1">
      <alignment horizontal="right" wrapText="1"/>
    </xf>
    <xf numFmtId="166" fontId="107" fillId="0" borderId="57" xfId="124" applyNumberFormat="1" applyFont="1" applyBorder="1" applyAlignment="1">
      <alignment horizontal="right" vertical="center"/>
    </xf>
    <xf numFmtId="166" fontId="107" fillId="44" borderId="29" xfId="124" applyNumberFormat="1" applyFont="1" applyFill="1" applyBorder="1" applyAlignment="1">
      <alignment vertical="center" wrapText="1"/>
    </xf>
    <xf numFmtId="166" fontId="107" fillId="0" borderId="37" xfId="124" applyNumberFormat="1" applyFont="1" applyBorder="1" applyAlignment="1">
      <alignment horizontal="right" vertical="center"/>
    </xf>
    <xf numFmtId="166" fontId="106" fillId="44" borderId="0" xfId="124" applyNumberFormat="1" applyFont="1" applyFill="1"/>
    <xf numFmtId="43" fontId="0" fillId="0" borderId="13" xfId="124" applyFont="1" applyFill="1" applyBorder="1"/>
    <xf numFmtId="43" fontId="134" fillId="0" borderId="13" xfId="124" applyFont="1" applyFill="1" applyBorder="1"/>
    <xf numFmtId="166" fontId="127" fillId="46" borderId="43" xfId="0" applyNumberFormat="1" applyFont="1" applyFill="1" applyBorder="1" applyAlignment="1">
      <alignment horizontal="right" vertical="center"/>
    </xf>
    <xf numFmtId="166" fontId="127" fillId="46" borderId="35" xfId="0" applyNumberFormat="1" applyFont="1" applyFill="1" applyBorder="1" applyAlignment="1">
      <alignment horizontal="right" vertical="center"/>
    </xf>
    <xf numFmtId="166" fontId="124" fillId="49" borderId="37" xfId="0" applyNumberFormat="1" applyFont="1" applyFill="1" applyBorder="1" applyAlignment="1">
      <alignment horizontal="right" vertical="center"/>
    </xf>
    <xf numFmtId="166" fontId="124" fillId="0" borderId="37" xfId="0" applyNumberFormat="1" applyFont="1" applyBorder="1" applyAlignment="1">
      <alignment horizontal="right" vertical="center"/>
    </xf>
    <xf numFmtId="166" fontId="124" fillId="0" borderId="13" xfId="0" applyNumberFormat="1" applyFont="1" applyBorder="1" applyAlignment="1">
      <alignment horizontal="right" vertical="center"/>
    </xf>
    <xf numFmtId="166" fontId="124" fillId="0" borderId="45" xfId="0" applyNumberFormat="1" applyFont="1" applyBorder="1" applyAlignment="1">
      <alignment horizontal="right" vertical="center"/>
    </xf>
    <xf numFmtId="166" fontId="127" fillId="0" borderId="41" xfId="0" applyNumberFormat="1" applyFont="1" applyBorder="1" applyAlignment="1">
      <alignment horizontal="right" vertical="center"/>
    </xf>
    <xf numFmtId="166" fontId="127" fillId="0" borderId="25" xfId="0" applyNumberFormat="1" applyFont="1" applyBorder="1" applyAlignment="1">
      <alignment horizontal="right" vertical="center"/>
    </xf>
    <xf numFmtId="166" fontId="127" fillId="46" borderId="25" xfId="0" applyNumberFormat="1" applyFont="1" applyFill="1" applyBorder="1" applyAlignment="1">
      <alignment horizontal="right" vertical="center"/>
    </xf>
    <xf numFmtId="166" fontId="124" fillId="0" borderId="44" xfId="0" applyNumberFormat="1" applyFont="1" applyBorder="1" applyAlignment="1">
      <alignment horizontal="right" vertical="center"/>
    </xf>
    <xf numFmtId="43" fontId="124" fillId="0" borderId="13" xfId="124" applyFont="1" applyFill="1" applyBorder="1"/>
    <xf numFmtId="166" fontId="124" fillId="0" borderId="46" xfId="0" applyNumberFormat="1" applyFont="1" applyBorder="1" applyAlignment="1">
      <alignment horizontal="right" vertical="center"/>
    </xf>
    <xf numFmtId="166" fontId="124" fillId="0" borderId="3" xfId="0" applyNumberFormat="1" applyFont="1" applyBorder="1" applyAlignment="1">
      <alignment horizontal="right" vertical="center"/>
    </xf>
    <xf numFmtId="166" fontId="127" fillId="49" borderId="25" xfId="0" applyNumberFormat="1" applyFont="1" applyFill="1" applyBorder="1" applyAlignment="1">
      <alignment horizontal="right" vertical="center"/>
    </xf>
    <xf numFmtId="166" fontId="127" fillId="46" borderId="41" xfId="0" applyNumberFormat="1" applyFont="1" applyFill="1" applyBorder="1" applyAlignment="1">
      <alignment horizontal="right" vertical="center"/>
    </xf>
    <xf numFmtId="166" fontId="124" fillId="0" borderId="46" xfId="0" applyNumberFormat="1" applyFont="1" applyBorder="1" applyAlignment="1">
      <alignment horizontal="right" vertical="center" wrapText="1"/>
    </xf>
    <xf numFmtId="166" fontId="124" fillId="0" borderId="3" xfId="0" applyNumberFormat="1" applyFont="1" applyBorder="1" applyAlignment="1">
      <alignment horizontal="right" vertical="center" wrapText="1"/>
    </xf>
    <xf numFmtId="166" fontId="127" fillId="45" borderId="35" xfId="141" applyNumberFormat="1" applyFont="1" applyFill="1" applyBorder="1" applyAlignment="1">
      <alignment vertical="center" wrapText="1"/>
    </xf>
    <xf numFmtId="166" fontId="127" fillId="45" borderId="37" xfId="141" applyNumberFormat="1" applyFont="1" applyFill="1" applyBorder="1" applyAlignment="1">
      <alignment vertical="center" wrapText="1"/>
    </xf>
    <xf numFmtId="166" fontId="127" fillId="45" borderId="13" xfId="141" applyNumberFormat="1" applyFont="1" applyFill="1" applyBorder="1" applyAlignment="1">
      <alignment vertical="center" wrapText="1"/>
    </xf>
    <xf numFmtId="166" fontId="127" fillId="45" borderId="25" xfId="141" applyNumberFormat="1" applyFont="1" applyFill="1" applyBorder="1" applyAlignment="1">
      <alignment vertical="center" wrapText="1"/>
    </xf>
    <xf numFmtId="166" fontId="127" fillId="45" borderId="3" xfId="141" applyNumberFormat="1" applyFont="1" applyFill="1" applyBorder="1" applyAlignment="1">
      <alignment vertical="center" wrapText="1"/>
    </xf>
    <xf numFmtId="166" fontId="107" fillId="44" borderId="0" xfId="0" applyNumberFormat="1" applyFont="1" applyFill="1" applyAlignment="1">
      <alignment horizontal="right" vertical="center"/>
    </xf>
    <xf numFmtId="166" fontId="131" fillId="0" borderId="13" xfId="124" applyNumberFormat="1" applyFont="1" applyBorder="1" applyAlignment="1">
      <alignment vertical="center"/>
    </xf>
    <xf numFmtId="166" fontId="124" fillId="0" borderId="13" xfId="124" applyNumberFormat="1" applyFont="1" applyFill="1" applyBorder="1"/>
    <xf numFmtId="4" fontId="107" fillId="44" borderId="0" xfId="0" applyNumberFormat="1" applyFont="1" applyFill="1" applyProtection="1">
      <protection locked="0"/>
    </xf>
    <xf numFmtId="4" fontId="107" fillId="44" borderId="0" xfId="0" applyNumberFormat="1" applyFont="1" applyFill="1"/>
    <xf numFmtId="43" fontId="107" fillId="0" borderId="37" xfId="0" applyNumberFormat="1" applyFont="1" applyBorder="1" applyAlignment="1">
      <alignment horizontal="right" vertical="center"/>
    </xf>
    <xf numFmtId="4" fontId="107" fillId="0" borderId="44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 wrapText="1"/>
    </xf>
    <xf numFmtId="0" fontId="130" fillId="0" borderId="0" xfId="676"/>
    <xf numFmtId="0" fontId="109" fillId="49" borderId="0" xfId="0" applyFont="1" applyFill="1" applyAlignment="1">
      <alignment horizontal="left"/>
    </xf>
    <xf numFmtId="0" fontId="106" fillId="0" borderId="60" xfId="0" applyFont="1" applyBorder="1" applyAlignment="1">
      <alignment horizontal="center" vertical="center" wrapText="1"/>
    </xf>
    <xf numFmtId="0" fontId="106" fillId="0" borderId="27" xfId="0" applyFont="1" applyBorder="1" applyAlignment="1">
      <alignment horizontal="center" vertical="center" wrapText="1"/>
    </xf>
    <xf numFmtId="0" fontId="110" fillId="49" borderId="0" xfId="0" applyFont="1" applyFill="1" applyAlignment="1">
      <alignment horizontal="left"/>
    </xf>
    <xf numFmtId="0" fontId="107" fillId="49" borderId="0" xfId="0" applyFont="1" applyFill="1"/>
    <xf numFmtId="0" fontId="106" fillId="0" borderId="61" xfId="0" applyFont="1" applyBorder="1" applyAlignment="1">
      <alignment horizontal="center" vertical="center" wrapText="1"/>
    </xf>
    <xf numFmtId="0" fontId="106" fillId="0" borderId="55" xfId="0" applyFont="1" applyBorder="1" applyAlignment="1">
      <alignment horizontal="center" vertical="center" textRotation="90" wrapText="1"/>
    </xf>
    <xf numFmtId="0" fontId="106" fillId="0" borderId="33" xfId="0" applyFont="1" applyBorder="1" applyAlignment="1">
      <alignment horizontal="center" vertical="center" textRotation="90" wrapText="1"/>
    </xf>
    <xf numFmtId="0" fontId="106" fillId="0" borderId="49" xfId="0" applyFont="1" applyBorder="1" applyAlignment="1">
      <alignment horizontal="center" vertical="center" wrapText="1"/>
    </xf>
    <xf numFmtId="0" fontId="106" fillId="0" borderId="30" xfId="0" applyFont="1" applyBorder="1" applyAlignment="1">
      <alignment horizontal="center" vertical="center" wrapText="1"/>
    </xf>
    <xf numFmtId="0" fontId="127" fillId="49" borderId="59" xfId="0" applyFont="1" applyFill="1" applyBorder="1" applyAlignment="1">
      <alignment horizontal="center" vertical="center" wrapText="1"/>
    </xf>
    <xf numFmtId="0" fontId="127" fillId="49" borderId="28" xfId="0" applyFont="1" applyFill="1" applyBorder="1" applyAlignment="1">
      <alignment horizontal="center" vertical="center" wrapText="1"/>
    </xf>
    <xf numFmtId="0" fontId="106" fillId="44" borderId="60" xfId="0" applyFont="1" applyFill="1" applyBorder="1" applyAlignment="1">
      <alignment horizontal="center" vertical="center" wrapText="1"/>
    </xf>
    <xf numFmtId="0" fontId="106" fillId="49" borderId="27" xfId="0" applyFont="1" applyFill="1" applyBorder="1" applyAlignment="1">
      <alignment horizontal="center" vertical="center" wrapText="1"/>
    </xf>
    <xf numFmtId="0" fontId="125" fillId="0" borderId="59" xfId="0" applyFont="1" applyBorder="1" applyAlignment="1">
      <alignment horizontal="center" vertical="center" wrapText="1"/>
    </xf>
    <xf numFmtId="0" fontId="125" fillId="0" borderId="28" xfId="0" applyFont="1" applyBorder="1" applyAlignment="1">
      <alignment horizontal="center" vertical="center" wrapText="1"/>
    </xf>
    <xf numFmtId="0" fontId="111" fillId="0" borderId="60" xfId="0" applyFont="1" applyBorder="1" applyAlignment="1">
      <alignment horizontal="center" vertical="center" wrapText="1"/>
    </xf>
    <xf numFmtId="0" fontId="111" fillId="0" borderId="27" xfId="0" applyFont="1" applyBorder="1" applyAlignment="1">
      <alignment horizontal="center" vertical="center" wrapText="1"/>
    </xf>
    <xf numFmtId="0" fontId="111" fillId="44" borderId="60" xfId="0" applyFont="1" applyFill="1" applyBorder="1" applyAlignment="1">
      <alignment horizontal="center" vertical="center" wrapText="1"/>
    </xf>
    <xf numFmtId="0" fontId="111" fillId="49" borderId="27" xfId="0" applyFont="1" applyFill="1" applyBorder="1" applyAlignment="1">
      <alignment horizontal="center" vertical="center" wrapText="1"/>
    </xf>
    <xf numFmtId="0" fontId="111" fillId="49" borderId="60" xfId="0" applyFont="1" applyFill="1" applyBorder="1" applyAlignment="1">
      <alignment horizontal="center" vertical="center" wrapText="1"/>
    </xf>
    <xf numFmtId="0" fontId="111" fillId="0" borderId="62" xfId="0" applyFont="1" applyBorder="1" applyAlignment="1">
      <alignment horizontal="center" vertical="center" textRotation="90" wrapText="1"/>
    </xf>
    <xf numFmtId="0" fontId="111" fillId="0" borderId="43" xfId="0" applyFont="1" applyBorder="1" applyAlignment="1">
      <alignment horizontal="center" vertical="center" textRotation="90" wrapText="1"/>
    </xf>
    <xf numFmtId="0" fontId="111" fillId="49" borderId="49" xfId="0" applyFont="1" applyFill="1" applyBorder="1" applyAlignment="1">
      <alignment horizontal="center" vertical="center" wrapText="1"/>
    </xf>
    <xf numFmtId="0" fontId="111" fillId="49" borderId="30" xfId="0" applyFont="1" applyFill="1" applyBorder="1" applyAlignment="1">
      <alignment horizontal="center" vertical="center" wrapText="1"/>
    </xf>
    <xf numFmtId="0" fontId="111" fillId="49" borderId="61" xfId="0" applyFont="1" applyFill="1" applyBorder="1" applyAlignment="1">
      <alignment horizontal="center" vertical="center" wrapText="1"/>
    </xf>
    <xf numFmtId="0" fontId="111" fillId="0" borderId="49" xfId="0" applyFont="1" applyBorder="1" applyAlignment="1">
      <alignment horizontal="center" vertical="center" wrapText="1"/>
    </xf>
    <xf numFmtId="0" fontId="111" fillId="0" borderId="30" xfId="0" applyFont="1" applyBorder="1" applyAlignment="1">
      <alignment horizontal="center" vertical="center" wrapText="1"/>
    </xf>
    <xf numFmtId="0" fontId="111" fillId="0" borderId="61" xfId="0" applyFont="1" applyBorder="1" applyAlignment="1">
      <alignment horizontal="center" vertical="center" wrapText="1"/>
    </xf>
  </cellXfs>
  <cellStyles count="677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" xfId="124" builtinId="3"/>
    <cellStyle name="Comma %" xfId="125" xr:uid="{00000000-0005-0000-0000-00007C000000}"/>
    <cellStyle name="Comma 0.0" xfId="126" xr:uid="{00000000-0005-0000-0000-00007D000000}"/>
    <cellStyle name="Comma 0.0%" xfId="127" xr:uid="{00000000-0005-0000-0000-00007E000000}"/>
    <cellStyle name="Comma 0.00" xfId="128" xr:uid="{00000000-0005-0000-0000-00007F000000}"/>
    <cellStyle name="Comma 0.00%" xfId="129" xr:uid="{00000000-0005-0000-0000-000080000000}"/>
    <cellStyle name="Comma 0.000" xfId="130" xr:uid="{00000000-0005-0000-0000-000081000000}"/>
    <cellStyle name="Comma 0.000%" xfId="131" xr:uid="{00000000-0005-0000-0000-000082000000}"/>
    <cellStyle name="Comma 10" xfId="669" xr:uid="{9D65FCB9-EBB8-425D-B260-6F4A91D51085}"/>
    <cellStyle name="Comma 11" xfId="672" xr:uid="{911B21A0-A46F-41AE-8AB6-217EDE22BC21}"/>
    <cellStyle name="Comma 13 2" xfId="132" xr:uid="{00000000-0005-0000-0000-000083000000}"/>
    <cellStyle name="Comma 13 3" xfId="133" xr:uid="{00000000-0005-0000-0000-000084000000}"/>
    <cellStyle name="Comma 14 2" xfId="134" xr:uid="{00000000-0005-0000-0000-000085000000}"/>
    <cellStyle name="Comma 14 2 2" xfId="135" xr:uid="{00000000-0005-0000-0000-000086000000}"/>
    <cellStyle name="Comma 14 2 2 2" xfId="136" xr:uid="{00000000-0005-0000-0000-000087000000}"/>
    <cellStyle name="Comma 14 2 2 3" xfId="137" xr:uid="{00000000-0005-0000-0000-000088000000}"/>
    <cellStyle name="Comma 14 3" xfId="138" xr:uid="{00000000-0005-0000-0000-000089000000}"/>
    <cellStyle name="Comma 14 3 2" xfId="139" xr:uid="{00000000-0005-0000-0000-00008A000000}"/>
    <cellStyle name="Comma 14 3 3" xfId="140" xr:uid="{00000000-0005-0000-0000-00008B000000}"/>
    <cellStyle name="Comma 2" xfId="141" xr:uid="{00000000-0005-0000-0000-00008C000000}"/>
    <cellStyle name="Comma 2 2" xfId="142" xr:uid="{00000000-0005-0000-0000-00008D000000}"/>
    <cellStyle name="Comma 2 2 10" xfId="143" xr:uid="{00000000-0005-0000-0000-00008E000000}"/>
    <cellStyle name="Comma 2 2 11" xfId="144" xr:uid="{00000000-0005-0000-0000-00008F000000}"/>
    <cellStyle name="Comma 2 2 2" xfId="145" xr:uid="{00000000-0005-0000-0000-000090000000}"/>
    <cellStyle name="Comma 2 2 2 10" xfId="146" xr:uid="{00000000-0005-0000-0000-000091000000}"/>
    <cellStyle name="Comma 2 2 2 11" xfId="147" xr:uid="{00000000-0005-0000-0000-000092000000}"/>
    <cellStyle name="Comma 2 2 2 2" xfId="148" xr:uid="{00000000-0005-0000-0000-000093000000}"/>
    <cellStyle name="Comma 2 2 2 2 2" xfId="149" xr:uid="{00000000-0005-0000-0000-000094000000}"/>
    <cellStyle name="Comma 2 2 2 2 2 2" xfId="150" xr:uid="{00000000-0005-0000-0000-000095000000}"/>
    <cellStyle name="Comma 2 2 2 2 2 2 2" xfId="151" xr:uid="{00000000-0005-0000-0000-000096000000}"/>
    <cellStyle name="Comma 2 2 2 2 2 2 2 2" xfId="152" xr:uid="{00000000-0005-0000-0000-000097000000}"/>
    <cellStyle name="Comma 2 2 2 2 2 2 2 2 2" xfId="153" xr:uid="{00000000-0005-0000-0000-000098000000}"/>
    <cellStyle name="Comma 2 2 2 2 2 2 2 2 2 2" xfId="154" xr:uid="{00000000-0005-0000-0000-000099000000}"/>
    <cellStyle name="Comma 2 2 2 2 2 2 2 2 2 2 2" xfId="155" xr:uid="{00000000-0005-0000-0000-00009A000000}"/>
    <cellStyle name="Comma 2 2 2 2 2 2 2 2 2 2 3" xfId="156" xr:uid="{00000000-0005-0000-0000-00009B000000}"/>
    <cellStyle name="Comma 2 2 2 2 2 2 2 2 2 3" xfId="157" xr:uid="{00000000-0005-0000-0000-00009C000000}"/>
    <cellStyle name="Comma 2 2 2 2 2 2 2 2 2 4" xfId="158" xr:uid="{00000000-0005-0000-0000-00009D000000}"/>
    <cellStyle name="Comma 2 2 2 2 2 2 2 2 3" xfId="159" xr:uid="{00000000-0005-0000-0000-00009E000000}"/>
    <cellStyle name="Comma 2 2 2 2 2 2 2 2 4" xfId="160" xr:uid="{00000000-0005-0000-0000-00009F000000}"/>
    <cellStyle name="Comma 2 2 2 2 2 2 2 3" xfId="161" xr:uid="{00000000-0005-0000-0000-0000A0000000}"/>
    <cellStyle name="Comma 2 2 2 2 2 2 2 4" xfId="162" xr:uid="{00000000-0005-0000-0000-0000A1000000}"/>
    <cellStyle name="Comma 2 2 2 2 2 2 2 5" xfId="163" xr:uid="{00000000-0005-0000-0000-0000A2000000}"/>
    <cellStyle name="Comma 2 2 2 2 2 2 3" xfId="164" xr:uid="{00000000-0005-0000-0000-0000A3000000}"/>
    <cellStyle name="Comma 2 2 2 2 2 2 4" xfId="165" xr:uid="{00000000-0005-0000-0000-0000A4000000}"/>
    <cellStyle name="Comma 2 2 2 2 2 2 5" xfId="166" xr:uid="{00000000-0005-0000-0000-0000A5000000}"/>
    <cellStyle name="Comma 2 2 2 2 2 2 6" xfId="167" xr:uid="{00000000-0005-0000-0000-0000A6000000}"/>
    <cellStyle name="Comma 2 2 2 2 2 3" xfId="168" xr:uid="{00000000-0005-0000-0000-0000A7000000}"/>
    <cellStyle name="Comma 2 2 2 2 2 3 2" xfId="169" xr:uid="{00000000-0005-0000-0000-0000A8000000}"/>
    <cellStyle name="Comma 2 2 2 2 2 4" xfId="170" xr:uid="{00000000-0005-0000-0000-0000A9000000}"/>
    <cellStyle name="Comma 2 2 2 2 2 5" xfId="171" xr:uid="{00000000-0005-0000-0000-0000AA000000}"/>
    <cellStyle name="Comma 2 2 2 2 2 6" xfId="172" xr:uid="{00000000-0005-0000-0000-0000AB000000}"/>
    <cellStyle name="Comma 2 2 2 2 3" xfId="173" xr:uid="{00000000-0005-0000-0000-0000AC000000}"/>
    <cellStyle name="Comma 2 2 2 2 4" xfId="174" xr:uid="{00000000-0005-0000-0000-0000AD000000}"/>
    <cellStyle name="Comma 2 2 2 2 5" xfId="175" xr:uid="{00000000-0005-0000-0000-0000AE000000}"/>
    <cellStyle name="Comma 2 2 2 2 5 2" xfId="176" xr:uid="{00000000-0005-0000-0000-0000AF000000}"/>
    <cellStyle name="Comma 2 2 2 2 6" xfId="177" xr:uid="{00000000-0005-0000-0000-0000B0000000}"/>
    <cellStyle name="Comma 2 2 2 2 7" xfId="178" xr:uid="{00000000-0005-0000-0000-0000B1000000}"/>
    <cellStyle name="Comma 2 2 2 2 8" xfId="179" xr:uid="{00000000-0005-0000-0000-0000B2000000}"/>
    <cellStyle name="Comma 2 2 2 2 9" xfId="180" xr:uid="{00000000-0005-0000-0000-0000B3000000}"/>
    <cellStyle name="Comma 2 2 2 3" xfId="181" xr:uid="{00000000-0005-0000-0000-0000B4000000}"/>
    <cellStyle name="Comma 2 2 2 4" xfId="182" xr:uid="{00000000-0005-0000-0000-0000B5000000}"/>
    <cellStyle name="Comma 2 2 2 5" xfId="183" xr:uid="{00000000-0005-0000-0000-0000B6000000}"/>
    <cellStyle name="Comma 2 2 2 5 2" xfId="184" xr:uid="{00000000-0005-0000-0000-0000B7000000}"/>
    <cellStyle name="Comma 2 2 2 5 2 2" xfId="185" xr:uid="{00000000-0005-0000-0000-0000B8000000}"/>
    <cellStyle name="Comma 2 2 2 5 2 2 2" xfId="186" xr:uid="{00000000-0005-0000-0000-0000B9000000}"/>
    <cellStyle name="Comma 2 2 2 5 2 3" xfId="187" xr:uid="{00000000-0005-0000-0000-0000BA000000}"/>
    <cellStyle name="Comma 2 2 2 5 3" xfId="188" xr:uid="{00000000-0005-0000-0000-0000BB000000}"/>
    <cellStyle name="Comma 2 2 2 5 3 2" xfId="189" xr:uid="{00000000-0005-0000-0000-0000BC000000}"/>
    <cellStyle name="Comma 2 2 2 6" xfId="190" xr:uid="{00000000-0005-0000-0000-0000BD000000}"/>
    <cellStyle name="Comma 2 2 2 7" xfId="191" xr:uid="{00000000-0005-0000-0000-0000BE000000}"/>
    <cellStyle name="Comma 2 2 2 7 2" xfId="192" xr:uid="{00000000-0005-0000-0000-0000BF000000}"/>
    <cellStyle name="Comma 2 2 2 8" xfId="193" xr:uid="{00000000-0005-0000-0000-0000C0000000}"/>
    <cellStyle name="Comma 2 2 2 9" xfId="194" xr:uid="{00000000-0005-0000-0000-0000C1000000}"/>
    <cellStyle name="Comma 2 2 3" xfId="195" xr:uid="{00000000-0005-0000-0000-0000C2000000}"/>
    <cellStyle name="Comma 2 2 3 2" xfId="196" xr:uid="{00000000-0005-0000-0000-0000C3000000}"/>
    <cellStyle name="Comma 2 2 3 2 2" xfId="197" xr:uid="{00000000-0005-0000-0000-0000C4000000}"/>
    <cellStyle name="Comma 2 2 3 2 2 2" xfId="198" xr:uid="{00000000-0005-0000-0000-0000C5000000}"/>
    <cellStyle name="Comma 2 2 3 2 2 2 2" xfId="199" xr:uid="{00000000-0005-0000-0000-0000C6000000}"/>
    <cellStyle name="Comma 2 2 3 2 2 3" xfId="200" xr:uid="{00000000-0005-0000-0000-0000C7000000}"/>
    <cellStyle name="Comma 2 2 3 2 3" xfId="201" xr:uid="{00000000-0005-0000-0000-0000C8000000}"/>
    <cellStyle name="Comma 2 2 3 2 3 2" xfId="202" xr:uid="{00000000-0005-0000-0000-0000C9000000}"/>
    <cellStyle name="Comma 2 2 3 3" xfId="203" xr:uid="{00000000-0005-0000-0000-0000CA000000}"/>
    <cellStyle name="Comma 2 2 3 4" xfId="204" xr:uid="{00000000-0005-0000-0000-0000CB000000}"/>
    <cellStyle name="Comma 2 2 3 5" xfId="205" xr:uid="{00000000-0005-0000-0000-0000CC000000}"/>
    <cellStyle name="Comma 2 2 3 5 2" xfId="206" xr:uid="{00000000-0005-0000-0000-0000CD000000}"/>
    <cellStyle name="Comma 2 2 3 6" xfId="207" xr:uid="{00000000-0005-0000-0000-0000CE000000}"/>
    <cellStyle name="Comma 2 2 4" xfId="208" xr:uid="{00000000-0005-0000-0000-0000CF000000}"/>
    <cellStyle name="Comma 2 2 5" xfId="209" xr:uid="{00000000-0005-0000-0000-0000D0000000}"/>
    <cellStyle name="Comma 2 2 5 2" xfId="210" xr:uid="{00000000-0005-0000-0000-0000D1000000}"/>
    <cellStyle name="Comma 2 2 5 2 2" xfId="211" xr:uid="{00000000-0005-0000-0000-0000D2000000}"/>
    <cellStyle name="Comma 2 2 5 2 2 2" xfId="212" xr:uid="{00000000-0005-0000-0000-0000D3000000}"/>
    <cellStyle name="Comma 2 2 5 2 3" xfId="213" xr:uid="{00000000-0005-0000-0000-0000D4000000}"/>
    <cellStyle name="Comma 2 2 5 3" xfId="214" xr:uid="{00000000-0005-0000-0000-0000D5000000}"/>
    <cellStyle name="Comma 2 2 5 3 2" xfId="215" xr:uid="{00000000-0005-0000-0000-0000D6000000}"/>
    <cellStyle name="Comma 2 2 6" xfId="216" xr:uid="{00000000-0005-0000-0000-0000D7000000}"/>
    <cellStyle name="Comma 2 2 7" xfId="217" xr:uid="{00000000-0005-0000-0000-0000D8000000}"/>
    <cellStyle name="Comma 2 2 7 2" xfId="218" xr:uid="{00000000-0005-0000-0000-0000D9000000}"/>
    <cellStyle name="Comma 2 2 8" xfId="219" xr:uid="{00000000-0005-0000-0000-0000DA000000}"/>
    <cellStyle name="Comma 2 2 9" xfId="220" xr:uid="{00000000-0005-0000-0000-0000DB000000}"/>
    <cellStyle name="Comma 2 3" xfId="221" xr:uid="{00000000-0005-0000-0000-0000DC000000}"/>
    <cellStyle name="Comma 2 4" xfId="222" xr:uid="{00000000-0005-0000-0000-0000DD000000}"/>
    <cellStyle name="Comma 2 5" xfId="223" xr:uid="{00000000-0005-0000-0000-0000DE000000}"/>
    <cellStyle name="Comma 2 6" xfId="224" xr:uid="{00000000-0005-0000-0000-0000DF000000}"/>
    <cellStyle name="Comma 2 7" xfId="225" xr:uid="{00000000-0005-0000-0000-0000E0000000}"/>
    <cellStyle name="Comma 2 8" xfId="226" xr:uid="{00000000-0005-0000-0000-0000E1000000}"/>
    <cellStyle name="Comma 3" xfId="227" xr:uid="{00000000-0005-0000-0000-0000E2000000}"/>
    <cellStyle name="Comma 4" xfId="228" xr:uid="{00000000-0005-0000-0000-0000E3000000}"/>
    <cellStyle name="Comma 5" xfId="229" xr:uid="{00000000-0005-0000-0000-0000E4000000}"/>
    <cellStyle name="Comma 6" xfId="230" xr:uid="{00000000-0005-0000-0000-0000E5000000}"/>
    <cellStyle name="Comma 7" xfId="231" xr:uid="{00000000-0005-0000-0000-0000E6000000}"/>
    <cellStyle name="Comma 8" xfId="232" xr:uid="{00000000-0005-0000-0000-0000E7000000}"/>
    <cellStyle name="Comma 9" xfId="233" xr:uid="{00000000-0005-0000-0000-0000E8000000}"/>
    <cellStyle name="Commodity" xfId="234" xr:uid="{00000000-0005-0000-0000-0000E9000000}"/>
    <cellStyle name="Company Name" xfId="235" xr:uid="{00000000-0005-0000-0000-0000EA000000}"/>
    <cellStyle name="Copied" xfId="236" xr:uid="{00000000-0005-0000-0000-0000EB000000}"/>
    <cellStyle name="COST1" xfId="237" xr:uid="{00000000-0005-0000-0000-0000EC000000}"/>
    <cellStyle name="CR Comma" xfId="238" xr:uid="{00000000-0005-0000-0000-0000ED000000}"/>
    <cellStyle name="CR Currency" xfId="239" xr:uid="{00000000-0005-0000-0000-0000EE000000}"/>
    <cellStyle name="Credit" xfId="240" xr:uid="{00000000-0005-0000-0000-0000EF000000}"/>
    <cellStyle name="Credit subtotal" xfId="241" xr:uid="{00000000-0005-0000-0000-0000F0000000}"/>
    <cellStyle name="Credit Total" xfId="242" xr:uid="{00000000-0005-0000-0000-0000F1000000}"/>
    <cellStyle name="Credit_investments analysis TBIH (2)" xfId="243" xr:uid="{00000000-0005-0000-0000-0000F2000000}"/>
    <cellStyle name="Currency %" xfId="244" xr:uid="{00000000-0005-0000-0000-0000F3000000}"/>
    <cellStyle name="Currency [0] _טאלדן מוטורס" xfId="245" xr:uid="{00000000-0005-0000-0000-0000F4000000}"/>
    <cellStyle name="Currency 0.0" xfId="246" xr:uid="{00000000-0005-0000-0000-0000F5000000}"/>
    <cellStyle name="Currency 0.0%" xfId="247" xr:uid="{00000000-0005-0000-0000-0000F6000000}"/>
    <cellStyle name="Currency 0.00" xfId="248" xr:uid="{00000000-0005-0000-0000-0000F7000000}"/>
    <cellStyle name="Currency 0.00%" xfId="249" xr:uid="{00000000-0005-0000-0000-0000F8000000}"/>
    <cellStyle name="Currency 0.000" xfId="250" xr:uid="{00000000-0005-0000-0000-0000F9000000}"/>
    <cellStyle name="Currency 0.000%" xfId="251" xr:uid="{00000000-0005-0000-0000-0000FA000000}"/>
    <cellStyle name="Date" xfId="252" xr:uid="{00000000-0005-0000-0000-0000FB000000}"/>
    <cellStyle name="Debit" xfId="253" xr:uid="{00000000-0005-0000-0000-0000FC000000}"/>
    <cellStyle name="Debit subtotal" xfId="254" xr:uid="{00000000-0005-0000-0000-0000FD000000}"/>
    <cellStyle name="Debit Total" xfId="255" xr:uid="{00000000-0005-0000-0000-0000FE000000}"/>
    <cellStyle name="Debit_investments analysis TBIH (2)" xfId="256" xr:uid="{00000000-0005-0000-0000-0000FF000000}"/>
    <cellStyle name="Dziesiętny_GTC_INTERCOMPANY_LOANS" xfId="257" xr:uid="{00000000-0005-0000-0000-000000010000}"/>
    <cellStyle name="Emphasis 1" xfId="258" xr:uid="{00000000-0005-0000-0000-000001010000}"/>
    <cellStyle name="Emphasis 2" xfId="259" xr:uid="{00000000-0005-0000-0000-000002010000}"/>
    <cellStyle name="Emphasis 3" xfId="260" xr:uid="{00000000-0005-0000-0000-000003010000}"/>
    <cellStyle name="Entered" xfId="261" xr:uid="{00000000-0005-0000-0000-000004010000}"/>
    <cellStyle name="Euro" xfId="262" xr:uid="{00000000-0005-0000-0000-000005010000}"/>
    <cellStyle name="Exchange" xfId="263" xr:uid="{00000000-0005-0000-0000-000006010000}"/>
    <cellStyle name="Explanatory Text 2" xfId="264" xr:uid="{00000000-0005-0000-0000-000007010000}"/>
    <cellStyle name="Explanatory Text 3" xfId="265" xr:uid="{00000000-0005-0000-0000-000008010000}"/>
    <cellStyle name="Good 2" xfId="266" xr:uid="{00000000-0005-0000-0000-000009010000}"/>
    <cellStyle name="Good 3" xfId="267" xr:uid="{00000000-0005-0000-0000-00000A010000}"/>
    <cellStyle name="Grey" xfId="268" xr:uid="{00000000-0005-0000-0000-00000B010000}"/>
    <cellStyle name="Header1" xfId="269" xr:uid="{00000000-0005-0000-0000-00000C010000}"/>
    <cellStyle name="Header2" xfId="270" xr:uid="{00000000-0005-0000-0000-00000D010000}"/>
    <cellStyle name="Heading" xfId="271" xr:uid="{00000000-0005-0000-0000-00000E010000}"/>
    <cellStyle name="Heading 1 2" xfId="272" xr:uid="{00000000-0005-0000-0000-00000F010000}"/>
    <cellStyle name="Heading 1 3" xfId="273" xr:uid="{00000000-0005-0000-0000-000010010000}"/>
    <cellStyle name="Heading 2 2" xfId="274" xr:uid="{00000000-0005-0000-0000-000011010000}"/>
    <cellStyle name="Heading 2 3" xfId="275" xr:uid="{00000000-0005-0000-0000-000012010000}"/>
    <cellStyle name="Heading 3 2" xfId="276" xr:uid="{00000000-0005-0000-0000-000013010000}"/>
    <cellStyle name="Heading 3 3" xfId="277" xr:uid="{00000000-0005-0000-0000-000014010000}"/>
    <cellStyle name="Heading 4 2" xfId="278" xr:uid="{00000000-0005-0000-0000-000015010000}"/>
    <cellStyle name="Heading 4 3" xfId="279" xr:uid="{00000000-0005-0000-0000-000016010000}"/>
    <cellStyle name="Heading No Underline" xfId="280" xr:uid="{00000000-0005-0000-0000-000017010000}"/>
    <cellStyle name="Heading With Underline" xfId="281" xr:uid="{00000000-0005-0000-0000-000018010000}"/>
    <cellStyle name="Hypertextov? odkaz" xfId="282" xr:uid="{00000000-0005-0000-0000-000019010000}"/>
    <cellStyle name="Inflation" xfId="283" xr:uid="{00000000-0005-0000-0000-00001A010000}"/>
    <cellStyle name="Input [yellow]" xfId="284" xr:uid="{00000000-0005-0000-0000-00001B010000}"/>
    <cellStyle name="Input 2" xfId="285" xr:uid="{00000000-0005-0000-0000-00001C010000}"/>
    <cellStyle name="Input 3" xfId="286" xr:uid="{00000000-0005-0000-0000-00001D010000}"/>
    <cellStyle name="Input Cells" xfId="287" xr:uid="{00000000-0005-0000-0000-00001E010000}"/>
    <cellStyle name="Interest" xfId="288" xr:uid="{00000000-0005-0000-0000-00001F010000}"/>
    <cellStyle name="Linked Cell 2" xfId="289" xr:uid="{00000000-0005-0000-0000-000020010000}"/>
    <cellStyle name="Linked Cell 3" xfId="290" xr:uid="{00000000-0005-0000-0000-000021010000}"/>
    <cellStyle name="Linked Cells" xfId="291" xr:uid="{00000000-0005-0000-0000-000022010000}"/>
    <cellStyle name="Maturity" xfId="292" xr:uid="{00000000-0005-0000-0000-000023010000}"/>
    <cellStyle name="Metric tons" xfId="293" xr:uid="{00000000-0005-0000-0000-000024010000}"/>
    <cellStyle name="Milliers [0]_!!!GO" xfId="294" xr:uid="{00000000-0005-0000-0000-000025010000}"/>
    <cellStyle name="Milliers_!!!GO" xfId="295" xr:uid="{00000000-0005-0000-0000-000026010000}"/>
    <cellStyle name="Mon?taire [0]_!!!GO" xfId="296" xr:uid="{00000000-0005-0000-0000-000027010000}"/>
    <cellStyle name="Mon?taire_!!!GO" xfId="297" xr:uid="{00000000-0005-0000-0000-000028010000}"/>
    <cellStyle name="Neutral 2" xfId="298" xr:uid="{00000000-0005-0000-0000-000029010000}"/>
    <cellStyle name="Neutral 3" xfId="299" xr:uid="{00000000-0005-0000-0000-00002A010000}"/>
    <cellStyle name="norm?ln?_List1" xfId="300" xr:uid="{00000000-0005-0000-0000-00002B010000}"/>
    <cellStyle name="norm?lne_Badget 2000(A)" xfId="301" xr:uid="{00000000-0005-0000-0000-00002C010000}"/>
    <cellStyle name="Normal" xfId="0" builtinId="0"/>
    <cellStyle name="Normal - Style1" xfId="302" xr:uid="{00000000-0005-0000-0000-00002E010000}"/>
    <cellStyle name="Normal 10" xfId="303" xr:uid="{00000000-0005-0000-0000-00002F010000}"/>
    <cellStyle name="Normal 11" xfId="304" xr:uid="{00000000-0005-0000-0000-000030010000}"/>
    <cellStyle name="Normal 12" xfId="305" xr:uid="{00000000-0005-0000-0000-000031010000}"/>
    <cellStyle name="Normal 12 2" xfId="306" xr:uid="{00000000-0005-0000-0000-000032010000}"/>
    <cellStyle name="Normal 12 2 2" xfId="307" xr:uid="{00000000-0005-0000-0000-000033010000}"/>
    <cellStyle name="Normal 12 2 3" xfId="308" xr:uid="{00000000-0005-0000-0000-000034010000}"/>
    <cellStyle name="Normal 12 3" xfId="309" xr:uid="{00000000-0005-0000-0000-000035010000}"/>
    <cellStyle name="Normal 12 3 2" xfId="310" xr:uid="{00000000-0005-0000-0000-000036010000}"/>
    <cellStyle name="Normal 12 3 3" xfId="311" xr:uid="{00000000-0005-0000-0000-000037010000}"/>
    <cellStyle name="Normal 12 4" xfId="312" xr:uid="{00000000-0005-0000-0000-000038010000}"/>
    <cellStyle name="Normal 12 4 2" xfId="313" xr:uid="{00000000-0005-0000-0000-000039010000}"/>
    <cellStyle name="Normal 12 4 3" xfId="314" xr:uid="{00000000-0005-0000-0000-00003A010000}"/>
    <cellStyle name="Normal 12 5" xfId="315" xr:uid="{00000000-0005-0000-0000-00003B010000}"/>
    <cellStyle name="Normal 12 5 2" xfId="316" xr:uid="{00000000-0005-0000-0000-00003C010000}"/>
    <cellStyle name="Normal 12 5 3" xfId="317" xr:uid="{00000000-0005-0000-0000-00003D010000}"/>
    <cellStyle name="Normal 12 6" xfId="318" xr:uid="{00000000-0005-0000-0000-00003E010000}"/>
    <cellStyle name="Normal 12 6 2" xfId="319" xr:uid="{00000000-0005-0000-0000-00003F010000}"/>
    <cellStyle name="Normal 12 6 3" xfId="320" xr:uid="{00000000-0005-0000-0000-000040010000}"/>
    <cellStyle name="Normal 12 7" xfId="321" xr:uid="{00000000-0005-0000-0000-000041010000}"/>
    <cellStyle name="Normal 12 8" xfId="322" xr:uid="{00000000-0005-0000-0000-000042010000}"/>
    <cellStyle name="Normal 13" xfId="323" xr:uid="{00000000-0005-0000-0000-000043010000}"/>
    <cellStyle name="Normal 13 2" xfId="324" xr:uid="{00000000-0005-0000-0000-000044010000}"/>
    <cellStyle name="Normal 13 2 2" xfId="325" xr:uid="{00000000-0005-0000-0000-000045010000}"/>
    <cellStyle name="Normal 13 2 3" xfId="326" xr:uid="{00000000-0005-0000-0000-000046010000}"/>
    <cellStyle name="Normal 13 3" xfId="327" xr:uid="{00000000-0005-0000-0000-000047010000}"/>
    <cellStyle name="Normal 13 3 2" xfId="328" xr:uid="{00000000-0005-0000-0000-000048010000}"/>
    <cellStyle name="Normal 13 3 3" xfId="329" xr:uid="{00000000-0005-0000-0000-000049010000}"/>
    <cellStyle name="Normal 13 4" xfId="330" xr:uid="{00000000-0005-0000-0000-00004A010000}"/>
    <cellStyle name="Normal 13 4 2" xfId="331" xr:uid="{00000000-0005-0000-0000-00004B010000}"/>
    <cellStyle name="Normal 13 4 3" xfId="332" xr:uid="{00000000-0005-0000-0000-00004C010000}"/>
    <cellStyle name="Normal 13 5" xfId="333" xr:uid="{00000000-0005-0000-0000-00004D010000}"/>
    <cellStyle name="Normal 13 5 2" xfId="334" xr:uid="{00000000-0005-0000-0000-00004E010000}"/>
    <cellStyle name="Normal 13 5 3" xfId="335" xr:uid="{00000000-0005-0000-0000-00004F010000}"/>
    <cellStyle name="Normal 13 6" xfId="336" xr:uid="{00000000-0005-0000-0000-000050010000}"/>
    <cellStyle name="Normal 13 6 2" xfId="337" xr:uid="{00000000-0005-0000-0000-000051010000}"/>
    <cellStyle name="Normal 13 6 3" xfId="338" xr:uid="{00000000-0005-0000-0000-000052010000}"/>
    <cellStyle name="Normal 13 7" xfId="339" xr:uid="{00000000-0005-0000-0000-000053010000}"/>
    <cellStyle name="Normal 13 8" xfId="340" xr:uid="{00000000-0005-0000-0000-000054010000}"/>
    <cellStyle name="Normal 14" xfId="668" xr:uid="{1C7982FC-990B-4CFF-A43D-0D3515B08FB0}"/>
    <cellStyle name="Normal 14 2" xfId="341" xr:uid="{00000000-0005-0000-0000-000055010000}"/>
    <cellStyle name="Normal 14 3" xfId="342" xr:uid="{00000000-0005-0000-0000-000056010000}"/>
    <cellStyle name="Normal 15" xfId="343" xr:uid="{00000000-0005-0000-0000-000057010000}"/>
    <cellStyle name="Normal 15 2" xfId="344" xr:uid="{00000000-0005-0000-0000-000058010000}"/>
    <cellStyle name="Normal 15 2 2" xfId="345" xr:uid="{00000000-0005-0000-0000-000059010000}"/>
    <cellStyle name="Normal 15 2 3" xfId="346" xr:uid="{00000000-0005-0000-0000-00005A010000}"/>
    <cellStyle name="Normal 15 3" xfId="347" xr:uid="{00000000-0005-0000-0000-00005B010000}"/>
    <cellStyle name="Normal 15 3 2" xfId="348" xr:uid="{00000000-0005-0000-0000-00005C010000}"/>
    <cellStyle name="Normal 15 3 3" xfId="349" xr:uid="{00000000-0005-0000-0000-00005D010000}"/>
    <cellStyle name="Normal 15 4" xfId="350" xr:uid="{00000000-0005-0000-0000-00005E010000}"/>
    <cellStyle name="Normal 15 4 2" xfId="351" xr:uid="{00000000-0005-0000-0000-00005F010000}"/>
    <cellStyle name="Normal 15 4 3" xfId="352" xr:uid="{00000000-0005-0000-0000-000060010000}"/>
    <cellStyle name="Normal 15 5" xfId="353" xr:uid="{00000000-0005-0000-0000-000061010000}"/>
    <cellStyle name="Normal 15 5 2" xfId="354" xr:uid="{00000000-0005-0000-0000-000062010000}"/>
    <cellStyle name="Normal 15 5 3" xfId="355" xr:uid="{00000000-0005-0000-0000-000063010000}"/>
    <cellStyle name="Normal 15 6" xfId="356" xr:uid="{00000000-0005-0000-0000-000064010000}"/>
    <cellStyle name="Normal 15 6 2" xfId="357" xr:uid="{00000000-0005-0000-0000-000065010000}"/>
    <cellStyle name="Normal 15 6 3" xfId="358" xr:uid="{00000000-0005-0000-0000-000066010000}"/>
    <cellStyle name="Normal 15 7" xfId="359" xr:uid="{00000000-0005-0000-0000-000067010000}"/>
    <cellStyle name="Normal 15 8" xfId="360" xr:uid="{00000000-0005-0000-0000-000068010000}"/>
    <cellStyle name="Normal 16" xfId="670" xr:uid="{FEEB5082-3E9D-4CEF-88CD-91B8679E6A64}"/>
    <cellStyle name="Normal 17 2" xfId="361" xr:uid="{00000000-0005-0000-0000-000069010000}"/>
    <cellStyle name="Normal 17 3" xfId="362" xr:uid="{00000000-0005-0000-0000-00006A010000}"/>
    <cellStyle name="Normal 18 2" xfId="363" xr:uid="{00000000-0005-0000-0000-00006B010000}"/>
    <cellStyle name="Normal 18 3" xfId="364" xr:uid="{00000000-0005-0000-0000-00006C010000}"/>
    <cellStyle name="Normal 2" xfId="365" xr:uid="{00000000-0005-0000-0000-00006D010000}"/>
    <cellStyle name="Normal 2 10" xfId="366" xr:uid="{00000000-0005-0000-0000-00006E010000}"/>
    <cellStyle name="Normal 2 11" xfId="671" xr:uid="{51799C6B-882B-4042-9F6C-0BA50221B793}"/>
    <cellStyle name="Normal 2 2" xfId="367" xr:uid="{00000000-0005-0000-0000-00006F010000}"/>
    <cellStyle name="Normal 2 2 10" xfId="368" xr:uid="{00000000-0005-0000-0000-000070010000}"/>
    <cellStyle name="Normal 2 2 11" xfId="369" xr:uid="{00000000-0005-0000-0000-000071010000}"/>
    <cellStyle name="Normal 2 2 2" xfId="370" xr:uid="{00000000-0005-0000-0000-000072010000}"/>
    <cellStyle name="Normal 2 2 2 10" xfId="371" xr:uid="{00000000-0005-0000-0000-000073010000}"/>
    <cellStyle name="Normal 2 2 2 11" xfId="372" xr:uid="{00000000-0005-0000-0000-000074010000}"/>
    <cellStyle name="Normal 2 2 2 2" xfId="373" xr:uid="{00000000-0005-0000-0000-000075010000}"/>
    <cellStyle name="Normal 2 2 2 2 2" xfId="374" xr:uid="{00000000-0005-0000-0000-000076010000}"/>
    <cellStyle name="Normal 2 2 2 2 2 2" xfId="375" xr:uid="{00000000-0005-0000-0000-000077010000}"/>
    <cellStyle name="Normal 2 2 2 2 2 2 2" xfId="376" xr:uid="{00000000-0005-0000-0000-000078010000}"/>
    <cellStyle name="Normal 2 2 2 2 2 2 2 2" xfId="377" xr:uid="{00000000-0005-0000-0000-000079010000}"/>
    <cellStyle name="Normal 2 2 2 2 2 2 2 2 2" xfId="378" xr:uid="{00000000-0005-0000-0000-00007A010000}"/>
    <cellStyle name="Normal 2 2 2 2 2 2 2 2 2 2" xfId="379" xr:uid="{00000000-0005-0000-0000-00007B010000}"/>
    <cellStyle name="Normal 2 2 2 2 2 2 2 2 2 2 2" xfId="380" xr:uid="{00000000-0005-0000-0000-00007C010000}"/>
    <cellStyle name="Normal 2 2 2 2 2 2 2 2 2 2 3" xfId="381" xr:uid="{00000000-0005-0000-0000-00007D010000}"/>
    <cellStyle name="Normal 2 2 2 2 2 2 2 2 2 3" xfId="382" xr:uid="{00000000-0005-0000-0000-00007E010000}"/>
    <cellStyle name="Normal 2 2 2 2 2 2 2 2 2 4" xfId="383" xr:uid="{00000000-0005-0000-0000-00007F010000}"/>
    <cellStyle name="Normal 2 2 2 2 2 2 2 2 3" xfId="384" xr:uid="{00000000-0005-0000-0000-000080010000}"/>
    <cellStyle name="Normal 2 2 2 2 2 2 2 2 4" xfId="385" xr:uid="{00000000-0005-0000-0000-000081010000}"/>
    <cellStyle name="Normal 2 2 2 2 2 2 2 3" xfId="386" xr:uid="{00000000-0005-0000-0000-000082010000}"/>
    <cellStyle name="Normal 2 2 2 2 2 2 2 4" xfId="387" xr:uid="{00000000-0005-0000-0000-000083010000}"/>
    <cellStyle name="Normal 2 2 2 2 2 2 2 5" xfId="388" xr:uid="{00000000-0005-0000-0000-000084010000}"/>
    <cellStyle name="Normal 2 2 2 2 2 2 3" xfId="389" xr:uid="{00000000-0005-0000-0000-000085010000}"/>
    <cellStyle name="Normal 2 2 2 2 2 2 4" xfId="390" xr:uid="{00000000-0005-0000-0000-000086010000}"/>
    <cellStyle name="Normal 2 2 2 2 2 2 5" xfId="391" xr:uid="{00000000-0005-0000-0000-000087010000}"/>
    <cellStyle name="Normal 2 2 2 2 2 2 6" xfId="392" xr:uid="{00000000-0005-0000-0000-000088010000}"/>
    <cellStyle name="Normal 2 2 2 2 2 3" xfId="393" xr:uid="{00000000-0005-0000-0000-000089010000}"/>
    <cellStyle name="Normal 2 2 2 2 2 3 2" xfId="394" xr:uid="{00000000-0005-0000-0000-00008A010000}"/>
    <cellStyle name="Normal 2 2 2 2 2 4" xfId="395" xr:uid="{00000000-0005-0000-0000-00008B010000}"/>
    <cellStyle name="Normal 2 2 2 2 2 5" xfId="396" xr:uid="{00000000-0005-0000-0000-00008C010000}"/>
    <cellStyle name="Normal 2 2 2 2 2 6" xfId="397" xr:uid="{00000000-0005-0000-0000-00008D010000}"/>
    <cellStyle name="Normal 2 2 2 2 3" xfId="398" xr:uid="{00000000-0005-0000-0000-00008E010000}"/>
    <cellStyle name="Normal 2 2 2 2 4" xfId="399" xr:uid="{00000000-0005-0000-0000-00008F010000}"/>
    <cellStyle name="Normal 2 2 2 2 5" xfId="400" xr:uid="{00000000-0005-0000-0000-000090010000}"/>
    <cellStyle name="Normal 2 2 2 2 5 2" xfId="401" xr:uid="{00000000-0005-0000-0000-000091010000}"/>
    <cellStyle name="Normal 2 2 2 2 6" xfId="402" xr:uid="{00000000-0005-0000-0000-000092010000}"/>
    <cellStyle name="Normal 2 2 2 2 7" xfId="403" xr:uid="{00000000-0005-0000-0000-000093010000}"/>
    <cellStyle name="Normal 2 2 2 2 8" xfId="404" xr:uid="{00000000-0005-0000-0000-000094010000}"/>
    <cellStyle name="Normal 2 2 2 2 9" xfId="405" xr:uid="{00000000-0005-0000-0000-000095010000}"/>
    <cellStyle name="Normal 2 2 2 3" xfId="406" xr:uid="{00000000-0005-0000-0000-000096010000}"/>
    <cellStyle name="Normal 2 2 2 4" xfId="407" xr:uid="{00000000-0005-0000-0000-000097010000}"/>
    <cellStyle name="Normal 2 2 2 5" xfId="408" xr:uid="{00000000-0005-0000-0000-000098010000}"/>
    <cellStyle name="Normal 2 2 2 5 2" xfId="409" xr:uid="{00000000-0005-0000-0000-000099010000}"/>
    <cellStyle name="Normal 2 2 2 5 2 2" xfId="410" xr:uid="{00000000-0005-0000-0000-00009A010000}"/>
    <cellStyle name="Normal 2 2 2 5 2 2 2" xfId="411" xr:uid="{00000000-0005-0000-0000-00009B010000}"/>
    <cellStyle name="Normal 2 2 2 5 2 3" xfId="412" xr:uid="{00000000-0005-0000-0000-00009C010000}"/>
    <cellStyle name="Normal 2 2 2 5 3" xfId="413" xr:uid="{00000000-0005-0000-0000-00009D010000}"/>
    <cellStyle name="Normal 2 2 2 5 3 2" xfId="414" xr:uid="{00000000-0005-0000-0000-00009E010000}"/>
    <cellStyle name="Normal 2 2 2 6" xfId="415" xr:uid="{00000000-0005-0000-0000-00009F010000}"/>
    <cellStyle name="Normal 2 2 2 7" xfId="416" xr:uid="{00000000-0005-0000-0000-0000A0010000}"/>
    <cellStyle name="Normal 2 2 2 7 2" xfId="417" xr:uid="{00000000-0005-0000-0000-0000A1010000}"/>
    <cellStyle name="Normal 2 2 2 8" xfId="418" xr:uid="{00000000-0005-0000-0000-0000A2010000}"/>
    <cellStyle name="Normal 2 2 2 9" xfId="419" xr:uid="{00000000-0005-0000-0000-0000A3010000}"/>
    <cellStyle name="Normal 2 2 3" xfId="420" xr:uid="{00000000-0005-0000-0000-0000A4010000}"/>
    <cellStyle name="Normal 2 2 3 2" xfId="421" xr:uid="{00000000-0005-0000-0000-0000A5010000}"/>
    <cellStyle name="Normal 2 2 3 2 2" xfId="422" xr:uid="{00000000-0005-0000-0000-0000A6010000}"/>
    <cellStyle name="Normal 2 2 3 2 2 2" xfId="423" xr:uid="{00000000-0005-0000-0000-0000A7010000}"/>
    <cellStyle name="Normal 2 2 3 2 2 2 2" xfId="424" xr:uid="{00000000-0005-0000-0000-0000A8010000}"/>
    <cellStyle name="Normal 2 2 3 2 2 3" xfId="425" xr:uid="{00000000-0005-0000-0000-0000A9010000}"/>
    <cellStyle name="Normal 2 2 3 2 3" xfId="426" xr:uid="{00000000-0005-0000-0000-0000AA010000}"/>
    <cellStyle name="Normal 2 2 3 2 3 2" xfId="427" xr:uid="{00000000-0005-0000-0000-0000AB010000}"/>
    <cellStyle name="Normal 2 2 3 3" xfId="428" xr:uid="{00000000-0005-0000-0000-0000AC010000}"/>
    <cellStyle name="Normal 2 2 3 4" xfId="429" xr:uid="{00000000-0005-0000-0000-0000AD010000}"/>
    <cellStyle name="Normal 2 2 3 5" xfId="430" xr:uid="{00000000-0005-0000-0000-0000AE010000}"/>
    <cellStyle name="Normal 2 2 3 5 2" xfId="431" xr:uid="{00000000-0005-0000-0000-0000AF010000}"/>
    <cellStyle name="Normal 2 2 3 6" xfId="432" xr:uid="{00000000-0005-0000-0000-0000B0010000}"/>
    <cellStyle name="Normal 2 2 4" xfId="433" xr:uid="{00000000-0005-0000-0000-0000B1010000}"/>
    <cellStyle name="Normal 2 2 5" xfId="434" xr:uid="{00000000-0005-0000-0000-0000B2010000}"/>
    <cellStyle name="Normal 2 2 5 2" xfId="435" xr:uid="{00000000-0005-0000-0000-0000B3010000}"/>
    <cellStyle name="Normal 2 2 5 2 2" xfId="436" xr:uid="{00000000-0005-0000-0000-0000B4010000}"/>
    <cellStyle name="Normal 2 2 5 2 2 2" xfId="437" xr:uid="{00000000-0005-0000-0000-0000B5010000}"/>
    <cellStyle name="Normal 2 2 5 2 3" xfId="438" xr:uid="{00000000-0005-0000-0000-0000B6010000}"/>
    <cellStyle name="Normal 2 2 5 3" xfId="439" xr:uid="{00000000-0005-0000-0000-0000B7010000}"/>
    <cellStyle name="Normal 2 2 5 3 2" xfId="440" xr:uid="{00000000-0005-0000-0000-0000B8010000}"/>
    <cellStyle name="Normal 2 2 6" xfId="441" xr:uid="{00000000-0005-0000-0000-0000B9010000}"/>
    <cellStyle name="Normal 2 2 7" xfId="442" xr:uid="{00000000-0005-0000-0000-0000BA010000}"/>
    <cellStyle name="Normal 2 2 7 2" xfId="443" xr:uid="{00000000-0005-0000-0000-0000BB010000}"/>
    <cellStyle name="Normal 2 2 8" xfId="444" xr:uid="{00000000-0005-0000-0000-0000BC010000}"/>
    <cellStyle name="Normal 2 2 9" xfId="445" xr:uid="{00000000-0005-0000-0000-0000BD010000}"/>
    <cellStyle name="Normal 2 3" xfId="446" xr:uid="{00000000-0005-0000-0000-0000BE010000}"/>
    <cellStyle name="Normal 2 3 2" xfId="447" xr:uid="{00000000-0005-0000-0000-0000BF010000}"/>
    <cellStyle name="Normal 2 3 2 2" xfId="448" xr:uid="{00000000-0005-0000-0000-0000C0010000}"/>
    <cellStyle name="Normal 2 3 2 2 2" xfId="449" xr:uid="{00000000-0005-0000-0000-0000C1010000}"/>
    <cellStyle name="Normal 2 3 2 2 2 2" xfId="450" xr:uid="{00000000-0005-0000-0000-0000C2010000}"/>
    <cellStyle name="Normal 2 3 2 2 3" xfId="451" xr:uid="{00000000-0005-0000-0000-0000C3010000}"/>
    <cellStyle name="Normal 2 3 2 3" xfId="452" xr:uid="{00000000-0005-0000-0000-0000C4010000}"/>
    <cellStyle name="Normal 2 3 2 3 2" xfId="453" xr:uid="{00000000-0005-0000-0000-0000C5010000}"/>
    <cellStyle name="Normal 2 3 3" xfId="454" xr:uid="{00000000-0005-0000-0000-0000C6010000}"/>
    <cellStyle name="Normal 2 3 4" xfId="455" xr:uid="{00000000-0005-0000-0000-0000C7010000}"/>
    <cellStyle name="Normal 2 3 5" xfId="456" xr:uid="{00000000-0005-0000-0000-0000C8010000}"/>
    <cellStyle name="Normal 2 3 5 2" xfId="457" xr:uid="{00000000-0005-0000-0000-0000C9010000}"/>
    <cellStyle name="Normal 2 3 6" xfId="458" xr:uid="{00000000-0005-0000-0000-0000CA010000}"/>
    <cellStyle name="Normal 2 4" xfId="459" xr:uid="{00000000-0005-0000-0000-0000CB010000}"/>
    <cellStyle name="Normal 2 5" xfId="460" xr:uid="{00000000-0005-0000-0000-0000CC010000}"/>
    <cellStyle name="Normal 2 6" xfId="461" xr:uid="{00000000-0005-0000-0000-0000CD010000}"/>
    <cellStyle name="Normal 2 6 2" xfId="462" xr:uid="{00000000-0005-0000-0000-0000CE010000}"/>
    <cellStyle name="Normal 2 6 2 2" xfId="463" xr:uid="{00000000-0005-0000-0000-0000CF010000}"/>
    <cellStyle name="Normal 2 6 2 2 2" xfId="464" xr:uid="{00000000-0005-0000-0000-0000D0010000}"/>
    <cellStyle name="Normal 2 6 2 3" xfId="465" xr:uid="{00000000-0005-0000-0000-0000D1010000}"/>
    <cellStyle name="Normal 2 6 3" xfId="466" xr:uid="{00000000-0005-0000-0000-0000D2010000}"/>
    <cellStyle name="Normal 2 6 3 2" xfId="467" xr:uid="{00000000-0005-0000-0000-0000D3010000}"/>
    <cellStyle name="Normal 2 7" xfId="468" xr:uid="{00000000-0005-0000-0000-0000D4010000}"/>
    <cellStyle name="Normal 2 8" xfId="469" xr:uid="{00000000-0005-0000-0000-0000D5010000}"/>
    <cellStyle name="Normal 2 8 2" xfId="470" xr:uid="{00000000-0005-0000-0000-0000D6010000}"/>
    <cellStyle name="Normal 2 9" xfId="471" xr:uid="{00000000-0005-0000-0000-0000D7010000}"/>
    <cellStyle name="Normal 20 2" xfId="472" xr:uid="{00000000-0005-0000-0000-0000D8010000}"/>
    <cellStyle name="Normal 3" xfId="473" xr:uid="{00000000-0005-0000-0000-0000D9010000}"/>
    <cellStyle name="Normal 3 2" xfId="474" xr:uid="{00000000-0005-0000-0000-0000DA010000}"/>
    <cellStyle name="Normal 3 3" xfId="475" xr:uid="{00000000-0005-0000-0000-0000DB010000}"/>
    <cellStyle name="Normal 3 4" xfId="476" xr:uid="{00000000-0005-0000-0000-0000DC010000}"/>
    <cellStyle name="Normal 3 5" xfId="477" xr:uid="{00000000-0005-0000-0000-0000DD010000}"/>
    <cellStyle name="Normal 3 6" xfId="478" xr:uid="{00000000-0005-0000-0000-0000DE010000}"/>
    <cellStyle name="Normal 3 7" xfId="479" xr:uid="{00000000-0005-0000-0000-0000DF010000}"/>
    <cellStyle name="Normal 3 8" xfId="480" xr:uid="{00000000-0005-0000-0000-0000E0010000}"/>
    <cellStyle name="Normal 33" xfId="481" xr:uid="{00000000-0005-0000-0000-0000E1010000}"/>
    <cellStyle name="Normal 33 2" xfId="482" xr:uid="{00000000-0005-0000-0000-0000E2010000}"/>
    <cellStyle name="Normal 33 2 2" xfId="483" xr:uid="{00000000-0005-0000-0000-0000E3010000}"/>
    <cellStyle name="Normal 33 2 3" xfId="484" xr:uid="{00000000-0005-0000-0000-0000E4010000}"/>
    <cellStyle name="Normal 33 3" xfId="485" xr:uid="{00000000-0005-0000-0000-0000E5010000}"/>
    <cellStyle name="Normal 33 3 2" xfId="486" xr:uid="{00000000-0005-0000-0000-0000E6010000}"/>
    <cellStyle name="Normal 33 3 3" xfId="487" xr:uid="{00000000-0005-0000-0000-0000E7010000}"/>
    <cellStyle name="Normal 33 4" xfId="488" xr:uid="{00000000-0005-0000-0000-0000E8010000}"/>
    <cellStyle name="Normal 33 4 2" xfId="489" xr:uid="{00000000-0005-0000-0000-0000E9010000}"/>
    <cellStyle name="Normal 33 4 3" xfId="490" xr:uid="{00000000-0005-0000-0000-0000EA010000}"/>
    <cellStyle name="Normal 33 5" xfId="491" xr:uid="{00000000-0005-0000-0000-0000EB010000}"/>
    <cellStyle name="Normal 33 5 2" xfId="492" xr:uid="{00000000-0005-0000-0000-0000EC010000}"/>
    <cellStyle name="Normal 33 5 3" xfId="493" xr:uid="{00000000-0005-0000-0000-0000ED010000}"/>
    <cellStyle name="Normal 33 6" xfId="494" xr:uid="{00000000-0005-0000-0000-0000EE010000}"/>
    <cellStyle name="Normal 33 6 2" xfId="495" xr:uid="{00000000-0005-0000-0000-0000EF010000}"/>
    <cellStyle name="Normal 33 6 3" xfId="496" xr:uid="{00000000-0005-0000-0000-0000F0010000}"/>
    <cellStyle name="Normal 33 7" xfId="497" xr:uid="{00000000-0005-0000-0000-0000F1010000}"/>
    <cellStyle name="Normal 33 8" xfId="498" xr:uid="{00000000-0005-0000-0000-0000F2010000}"/>
    <cellStyle name="Normal 34" xfId="499" xr:uid="{00000000-0005-0000-0000-0000F3010000}"/>
    <cellStyle name="Normal 34 2" xfId="500" xr:uid="{00000000-0005-0000-0000-0000F4010000}"/>
    <cellStyle name="Normal 34 2 2" xfId="501" xr:uid="{00000000-0005-0000-0000-0000F5010000}"/>
    <cellStyle name="Normal 34 2 3" xfId="502" xr:uid="{00000000-0005-0000-0000-0000F6010000}"/>
    <cellStyle name="Normal 34 3" xfId="503" xr:uid="{00000000-0005-0000-0000-0000F7010000}"/>
    <cellStyle name="Normal 34 3 2" xfId="504" xr:uid="{00000000-0005-0000-0000-0000F8010000}"/>
    <cellStyle name="Normal 34 3 3" xfId="505" xr:uid="{00000000-0005-0000-0000-0000F9010000}"/>
    <cellStyle name="Normal 34 4" xfId="506" xr:uid="{00000000-0005-0000-0000-0000FA010000}"/>
    <cellStyle name="Normal 34 4 2" xfId="507" xr:uid="{00000000-0005-0000-0000-0000FB010000}"/>
    <cellStyle name="Normal 34 4 3" xfId="508" xr:uid="{00000000-0005-0000-0000-0000FC010000}"/>
    <cellStyle name="Normal 34 5" xfId="509" xr:uid="{00000000-0005-0000-0000-0000FD010000}"/>
    <cellStyle name="Normal 34 5 2" xfId="510" xr:uid="{00000000-0005-0000-0000-0000FE010000}"/>
    <cellStyle name="Normal 34 5 3" xfId="511" xr:uid="{00000000-0005-0000-0000-0000FF010000}"/>
    <cellStyle name="Normal 34 6" xfId="512" xr:uid="{00000000-0005-0000-0000-000000020000}"/>
    <cellStyle name="Normal 34 6 2" xfId="513" xr:uid="{00000000-0005-0000-0000-000001020000}"/>
    <cellStyle name="Normal 34 6 3" xfId="514" xr:uid="{00000000-0005-0000-0000-000002020000}"/>
    <cellStyle name="Normal 34 7" xfId="515" xr:uid="{00000000-0005-0000-0000-000003020000}"/>
    <cellStyle name="Normal 34 8" xfId="516" xr:uid="{00000000-0005-0000-0000-000004020000}"/>
    <cellStyle name="Normal 35" xfId="517" xr:uid="{00000000-0005-0000-0000-000005020000}"/>
    <cellStyle name="Normal 35 2" xfId="518" xr:uid="{00000000-0005-0000-0000-000006020000}"/>
    <cellStyle name="Normal 35 2 2" xfId="519" xr:uid="{00000000-0005-0000-0000-000007020000}"/>
    <cellStyle name="Normal 35 2 3" xfId="520" xr:uid="{00000000-0005-0000-0000-000008020000}"/>
    <cellStyle name="Normal 35 3" xfId="521" xr:uid="{00000000-0005-0000-0000-000009020000}"/>
    <cellStyle name="Normal 35 3 2" xfId="522" xr:uid="{00000000-0005-0000-0000-00000A020000}"/>
    <cellStyle name="Normal 35 3 3" xfId="523" xr:uid="{00000000-0005-0000-0000-00000B020000}"/>
    <cellStyle name="Normal 35 4" xfId="524" xr:uid="{00000000-0005-0000-0000-00000C020000}"/>
    <cellStyle name="Normal 35 4 2" xfId="525" xr:uid="{00000000-0005-0000-0000-00000D020000}"/>
    <cellStyle name="Normal 35 4 3" xfId="526" xr:uid="{00000000-0005-0000-0000-00000E020000}"/>
    <cellStyle name="Normal 35 5" xfId="527" xr:uid="{00000000-0005-0000-0000-00000F020000}"/>
    <cellStyle name="Normal 35 5 2" xfId="528" xr:uid="{00000000-0005-0000-0000-000010020000}"/>
    <cellStyle name="Normal 35 5 3" xfId="529" xr:uid="{00000000-0005-0000-0000-000011020000}"/>
    <cellStyle name="Normal 35 6" xfId="530" xr:uid="{00000000-0005-0000-0000-000012020000}"/>
    <cellStyle name="Normal 35 6 2" xfId="531" xr:uid="{00000000-0005-0000-0000-000013020000}"/>
    <cellStyle name="Normal 35 6 3" xfId="532" xr:uid="{00000000-0005-0000-0000-000014020000}"/>
    <cellStyle name="Normal 35 7" xfId="533" xr:uid="{00000000-0005-0000-0000-000015020000}"/>
    <cellStyle name="Normal 35 8" xfId="534" xr:uid="{00000000-0005-0000-0000-000016020000}"/>
    <cellStyle name="Normal 4" xfId="535" xr:uid="{00000000-0005-0000-0000-000017020000}"/>
    <cellStyle name="Normal 41" xfId="676" xr:uid="{730B0693-7991-4FE9-9BB7-523DDAA213FD}"/>
    <cellStyle name="Normal 5" xfId="536" xr:uid="{00000000-0005-0000-0000-000018020000}"/>
    <cellStyle name="Normal 6" xfId="537" xr:uid="{00000000-0005-0000-0000-000019020000}"/>
    <cellStyle name="Normal 7" xfId="538" xr:uid="{00000000-0005-0000-0000-00001A020000}"/>
    <cellStyle name="Normal 8" xfId="539" xr:uid="{00000000-0005-0000-0000-00001B020000}"/>
    <cellStyle name="Normal 8 2" xfId="540" xr:uid="{00000000-0005-0000-0000-00001C020000}"/>
    <cellStyle name="Normal 9" xfId="541" xr:uid="{00000000-0005-0000-0000-00001D020000}"/>
    <cellStyle name="Normal 9 2" xfId="542" xr:uid="{00000000-0005-0000-0000-00001E020000}"/>
    <cellStyle name="Normal 9 3" xfId="543" xr:uid="{00000000-0005-0000-0000-00001F020000}"/>
    <cellStyle name="normální_List1" xfId="544" xr:uid="{00000000-0005-0000-0000-000020020000}"/>
    <cellStyle name="Normalny_GTC_INTERCOMPANY_LOANS" xfId="545" xr:uid="{00000000-0005-0000-0000-000021020000}"/>
    <cellStyle name="Note 2" xfId="546" xr:uid="{00000000-0005-0000-0000-000022020000}"/>
    <cellStyle name="Note 3" xfId="547" xr:uid="{00000000-0005-0000-0000-000023020000}"/>
    <cellStyle name="Number Bold" xfId="548" xr:uid="{00000000-0005-0000-0000-000024020000}"/>
    <cellStyle name="Number Normal" xfId="549" xr:uid="{00000000-0005-0000-0000-000025020000}"/>
    <cellStyle name="Output 2" xfId="550" xr:uid="{00000000-0005-0000-0000-000026020000}"/>
    <cellStyle name="Output 3" xfId="551" xr:uid="{00000000-0005-0000-0000-000027020000}"/>
    <cellStyle name="per.style" xfId="552" xr:uid="{00000000-0005-0000-0000-000028020000}"/>
    <cellStyle name="Percent %" xfId="553" xr:uid="{00000000-0005-0000-0000-000029020000}"/>
    <cellStyle name="Percent % Long Underline" xfId="554" xr:uid="{00000000-0005-0000-0000-00002A020000}"/>
    <cellStyle name="Percent %_Worksheet in  US Financial Statements Ref. Workbook - Single Co" xfId="555" xr:uid="{00000000-0005-0000-0000-00002B020000}"/>
    <cellStyle name="Percent (0)" xfId="556" xr:uid="{00000000-0005-0000-0000-00002C020000}"/>
    <cellStyle name="Percent [2]" xfId="557" xr:uid="{00000000-0005-0000-0000-00002D020000}"/>
    <cellStyle name="Percent [2] 2" xfId="558" xr:uid="{00000000-0005-0000-0000-00002E020000}"/>
    <cellStyle name="Percent [2] 3" xfId="559" xr:uid="{00000000-0005-0000-0000-00002F020000}"/>
    <cellStyle name="Percent [2] 4" xfId="560" xr:uid="{00000000-0005-0000-0000-000030020000}"/>
    <cellStyle name="Percent [2] 5" xfId="561" xr:uid="{00000000-0005-0000-0000-000031020000}"/>
    <cellStyle name="Percent [2] 6" xfId="562" xr:uid="{00000000-0005-0000-0000-000032020000}"/>
    <cellStyle name="Percent [2] 7" xfId="563" xr:uid="{00000000-0005-0000-0000-000033020000}"/>
    <cellStyle name="Percent [2] 8" xfId="564" xr:uid="{00000000-0005-0000-0000-000034020000}"/>
    <cellStyle name="Percent 0.0%" xfId="565" xr:uid="{00000000-0005-0000-0000-000035020000}"/>
    <cellStyle name="Percent 0.0% Long Underline" xfId="566" xr:uid="{00000000-0005-0000-0000-000036020000}"/>
    <cellStyle name="Percent 0.00%" xfId="567" xr:uid="{00000000-0005-0000-0000-000037020000}"/>
    <cellStyle name="Percent 0.00% Long Underline" xfId="568" xr:uid="{00000000-0005-0000-0000-000038020000}"/>
    <cellStyle name="Percent 0.000%" xfId="569" xr:uid="{00000000-0005-0000-0000-000039020000}"/>
    <cellStyle name="Percent 0.000% Long Underline" xfId="570" xr:uid="{00000000-0005-0000-0000-00003A020000}"/>
    <cellStyle name="Percent 2" xfId="673" xr:uid="{CEB0677A-BDC7-4CF5-B9A2-8AF11590028D}"/>
    <cellStyle name="Percent 2 2" xfId="571" xr:uid="{00000000-0005-0000-0000-00003B020000}"/>
    <cellStyle name="Percent 2 3" xfId="572" xr:uid="{00000000-0005-0000-0000-00003C020000}"/>
    <cellStyle name="Percent 2 4" xfId="573" xr:uid="{00000000-0005-0000-0000-00003D020000}"/>
    <cellStyle name="Percent 2 5" xfId="574" xr:uid="{00000000-0005-0000-0000-00003E020000}"/>
    <cellStyle name="Percent 2 6" xfId="575" xr:uid="{00000000-0005-0000-0000-00003F020000}"/>
    <cellStyle name="Percent 2 7" xfId="576" xr:uid="{00000000-0005-0000-0000-000040020000}"/>
    <cellStyle name="Percent 2 8" xfId="577" xr:uid="{00000000-0005-0000-0000-000041020000}"/>
    <cellStyle name="Percent 3" xfId="578" xr:uid="{00000000-0005-0000-0000-000042020000}"/>
    <cellStyle name="Percent 4" xfId="579" xr:uid="{00000000-0005-0000-0000-000043020000}"/>
    <cellStyle name="Percent 5" xfId="674" xr:uid="{847E130B-9C2A-41B7-9561-E43AA78268A4}"/>
    <cellStyle name="Percent 6" xfId="675" xr:uid="{39AF3707-B560-471B-ADCA-B20EA73D3A16}"/>
    <cellStyle name="PERCENTAGE" xfId="580" xr:uid="{00000000-0005-0000-0000-000044020000}"/>
    <cellStyle name="pricing" xfId="581" xr:uid="{00000000-0005-0000-0000-000045020000}"/>
    <cellStyle name="PSChar" xfId="582" xr:uid="{00000000-0005-0000-0000-000046020000}"/>
    <cellStyle name="PSDec" xfId="583" xr:uid="{00000000-0005-0000-0000-000047020000}"/>
    <cellStyle name="PSDec 2" xfId="584" xr:uid="{00000000-0005-0000-0000-000048020000}"/>
    <cellStyle name="PSDec 3" xfId="585" xr:uid="{00000000-0005-0000-0000-000049020000}"/>
    <cellStyle name="PSDec 4" xfId="586" xr:uid="{00000000-0005-0000-0000-00004A020000}"/>
    <cellStyle name="PSDec 5" xfId="587" xr:uid="{00000000-0005-0000-0000-00004B020000}"/>
    <cellStyle name="PSDec 6" xfId="588" xr:uid="{00000000-0005-0000-0000-00004C020000}"/>
    <cellStyle name="PSDec 7" xfId="589" xr:uid="{00000000-0005-0000-0000-00004D020000}"/>
    <cellStyle name="PSDec 8" xfId="590" xr:uid="{00000000-0005-0000-0000-00004E020000}"/>
    <cellStyle name="PSHeading" xfId="591" xr:uid="{00000000-0005-0000-0000-00004F020000}"/>
    <cellStyle name="Reporting Bold" xfId="592" xr:uid="{00000000-0005-0000-0000-000050020000}"/>
    <cellStyle name="Reporting Bold 12" xfId="593" xr:uid="{00000000-0005-0000-0000-000051020000}"/>
    <cellStyle name="Reporting Bold 14" xfId="594" xr:uid="{00000000-0005-0000-0000-000052020000}"/>
    <cellStyle name="Reporting Normal" xfId="595" xr:uid="{00000000-0005-0000-0000-000053020000}"/>
    <cellStyle name="RevList" xfId="596" xr:uid="{00000000-0005-0000-0000-000054020000}"/>
    <cellStyle name="Sheet Title" xfId="597" xr:uid="{00000000-0005-0000-0000-000055020000}"/>
    <cellStyle name="Sledovan? hypertextov? odkaz" xfId="598" xr:uid="{00000000-0005-0000-0000-000056020000}"/>
    <cellStyle name="Style 1" xfId="599" xr:uid="{00000000-0005-0000-0000-000057020000}"/>
    <cellStyle name="Subtotal" xfId="600" xr:uid="{00000000-0005-0000-0000-000058020000}"/>
    <cellStyle name="TBI" xfId="601" xr:uid="{00000000-0005-0000-0000-000059020000}"/>
    <cellStyle name="Tickmark" xfId="602" xr:uid="{00000000-0005-0000-0000-00005A020000}"/>
    <cellStyle name="Title 2" xfId="603" xr:uid="{00000000-0005-0000-0000-00005B020000}"/>
    <cellStyle name="Title 3" xfId="604" xr:uid="{00000000-0005-0000-0000-00005C020000}"/>
    <cellStyle name="Total 2" xfId="605" xr:uid="{00000000-0005-0000-0000-00005D020000}"/>
    <cellStyle name="Total 3" xfId="606" xr:uid="{00000000-0005-0000-0000-00005E020000}"/>
    <cellStyle name="Warning Text 2" xfId="607" xr:uid="{00000000-0005-0000-0000-00005F020000}"/>
    <cellStyle name="Warning Text 3" xfId="608" xr:uid="{00000000-0005-0000-0000-000060020000}"/>
    <cellStyle name="Акцент1" xfId="609" xr:uid="{00000000-0005-0000-0000-000061020000}"/>
    <cellStyle name="Акцент2" xfId="610" xr:uid="{00000000-0005-0000-0000-000062020000}"/>
    <cellStyle name="Акцент3" xfId="611" xr:uid="{00000000-0005-0000-0000-000063020000}"/>
    <cellStyle name="Акцент4" xfId="612" xr:uid="{00000000-0005-0000-0000-000064020000}"/>
    <cellStyle name="Акцент5" xfId="613" xr:uid="{00000000-0005-0000-0000-000065020000}"/>
    <cellStyle name="Акцент6" xfId="614" xr:uid="{00000000-0005-0000-0000-000066020000}"/>
    <cellStyle name="Ввод " xfId="615" xr:uid="{00000000-0005-0000-0000-000067020000}"/>
    <cellStyle name="Вывод" xfId="616" xr:uid="{00000000-0005-0000-0000-000068020000}"/>
    <cellStyle name="Вычисление" xfId="617" xr:uid="{00000000-0005-0000-0000-000069020000}"/>
    <cellStyle name="Гиперссылка_5677.7 IAS 29 Fixed assets as at 01 01 01" xfId="618" xr:uid="{00000000-0005-0000-0000-00006A020000}"/>
    <cellStyle name="Денежный [0]_01.12.2004" xfId="619" xr:uid="{00000000-0005-0000-0000-00006B020000}"/>
    <cellStyle name="Денежный_01.12.2004" xfId="620" xr:uid="{00000000-0005-0000-0000-00006C020000}"/>
    <cellStyle name="Заголовок 1" xfId="621" xr:uid="{00000000-0005-0000-0000-00006D020000}"/>
    <cellStyle name="Заголовок 2" xfId="622" xr:uid="{00000000-0005-0000-0000-00006E020000}"/>
    <cellStyle name="Заголовок 3" xfId="623" xr:uid="{00000000-0005-0000-0000-00006F020000}"/>
    <cellStyle name="Заголовок 4" xfId="624" xr:uid="{00000000-0005-0000-0000-000070020000}"/>
    <cellStyle name="Звичайний_~0572556" xfId="625" xr:uid="{00000000-0005-0000-0000-000071020000}"/>
    <cellStyle name="Итог" xfId="626" xr:uid="{00000000-0005-0000-0000-000072020000}"/>
    <cellStyle name="Контрольная ячейка" xfId="627" xr:uid="{00000000-0005-0000-0000-000073020000}"/>
    <cellStyle name="Название" xfId="628" xr:uid="{00000000-0005-0000-0000-000074020000}"/>
    <cellStyle name="Нейтральный" xfId="629" xr:uid="{00000000-0005-0000-0000-000075020000}"/>
    <cellStyle name="Обычный 2" xfId="630" xr:uid="{00000000-0005-0000-0000-000076020000}"/>
    <cellStyle name="Обычный_~0034951" xfId="631" xr:uid="{00000000-0005-0000-0000-000077020000}"/>
    <cellStyle name="Открывавшаяся гиперссылка_5677.7 IAS 29 Fixed assets as at 01 01 01" xfId="632" xr:uid="{00000000-0005-0000-0000-000078020000}"/>
    <cellStyle name="Плохой" xfId="633" xr:uid="{00000000-0005-0000-0000-000079020000}"/>
    <cellStyle name="Пояснение" xfId="634" xr:uid="{00000000-0005-0000-0000-00007A020000}"/>
    <cellStyle name="Примечание" xfId="635" xr:uid="{00000000-0005-0000-0000-00007B020000}"/>
    <cellStyle name="Связанная ячейка" xfId="636" xr:uid="{00000000-0005-0000-0000-00007C020000}"/>
    <cellStyle name="Стиль 1" xfId="637" xr:uid="{00000000-0005-0000-0000-00007D020000}"/>
    <cellStyle name="Текст предупреждения" xfId="638" xr:uid="{00000000-0005-0000-0000-00007E020000}"/>
    <cellStyle name="Тысячи [0]_dialog1" xfId="639" xr:uid="{00000000-0005-0000-0000-00007F020000}"/>
    <cellStyle name="Тысячи_dialog1" xfId="640" xr:uid="{00000000-0005-0000-0000-000080020000}"/>
    <cellStyle name="Финансовый [0]_01.12.2004" xfId="641" xr:uid="{00000000-0005-0000-0000-000081020000}"/>
    <cellStyle name="Финансовый_01.12.2004" xfId="642" xr:uid="{00000000-0005-0000-0000-000082020000}"/>
    <cellStyle name="Фінансовий_tabl2005-1 kf" xfId="643" xr:uid="{00000000-0005-0000-0000-000083020000}"/>
    <cellStyle name="Хороший" xfId="644" xr:uid="{00000000-0005-0000-0000-000084020000}"/>
    <cellStyle name="הדגשה1" xfId="645" xr:uid="{00000000-0005-0000-0000-000085020000}"/>
    <cellStyle name="הדגשה2" xfId="646" xr:uid="{00000000-0005-0000-0000-000086020000}"/>
    <cellStyle name="הדגשה3" xfId="647" xr:uid="{00000000-0005-0000-0000-000087020000}"/>
    <cellStyle name="הדגשה4" xfId="648" xr:uid="{00000000-0005-0000-0000-000088020000}"/>
    <cellStyle name="הדגשה5" xfId="649" xr:uid="{00000000-0005-0000-0000-000089020000}"/>
    <cellStyle name="הדגשה6" xfId="650" xr:uid="{00000000-0005-0000-0000-00008A020000}"/>
    <cellStyle name="הערה" xfId="651" xr:uid="{00000000-0005-0000-0000-00008B020000}"/>
    <cellStyle name="חישוב" xfId="652" xr:uid="{00000000-0005-0000-0000-00008C020000}"/>
    <cellStyle name="טוב" xfId="653" xr:uid="{00000000-0005-0000-0000-00008D020000}"/>
    <cellStyle name="טקסט אזהרה" xfId="654" xr:uid="{00000000-0005-0000-0000-00008E020000}"/>
    <cellStyle name="טקסט הסברי" xfId="655" xr:uid="{00000000-0005-0000-0000-00008F020000}"/>
    <cellStyle name="כותרת" xfId="656" xr:uid="{00000000-0005-0000-0000-000090020000}"/>
    <cellStyle name="כותרת 1" xfId="657" xr:uid="{00000000-0005-0000-0000-000091020000}"/>
    <cellStyle name="כותרת 2" xfId="658" xr:uid="{00000000-0005-0000-0000-000092020000}"/>
    <cellStyle name="כותרת 3" xfId="659" xr:uid="{00000000-0005-0000-0000-000093020000}"/>
    <cellStyle name="כותרת 4" xfId="660" xr:uid="{00000000-0005-0000-0000-000094020000}"/>
    <cellStyle name="ניטראלי" xfId="661" xr:uid="{00000000-0005-0000-0000-000095020000}"/>
    <cellStyle name="סה&quot;כ" xfId="662" xr:uid="{00000000-0005-0000-0000-000096020000}"/>
    <cellStyle name="פלט" xfId="663" xr:uid="{00000000-0005-0000-0000-000097020000}"/>
    <cellStyle name="קלט" xfId="664" xr:uid="{00000000-0005-0000-0000-000098020000}"/>
    <cellStyle name="רע" xfId="665" xr:uid="{00000000-0005-0000-0000-000099020000}"/>
    <cellStyle name="תא מסומן" xfId="666" xr:uid="{00000000-0005-0000-0000-00009A020000}"/>
    <cellStyle name="תא מקושר" xfId="667" xr:uid="{00000000-0005-0000-0000-00009B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1"/>
  </sheetPr>
  <dimension ref="A1:T82"/>
  <sheetViews>
    <sheetView tabSelected="1" zoomScaleNormal="100" zoomScaleSheetLayoutView="25" workbookViewId="0">
      <pane xSplit="2" ySplit="9" topLeftCell="J12" activePane="bottomRight" state="frozen"/>
      <selection pane="topRight" activeCell="C1" sqref="C1"/>
      <selection pane="bottomLeft" activeCell="A10" sqref="A10"/>
      <selection pane="bottomRight" activeCell="L15" sqref="L15"/>
    </sheetView>
  </sheetViews>
  <sheetFormatPr defaultColWidth="9.109375" defaultRowHeight="13.8"/>
  <cols>
    <col min="1" max="1" width="4.109375" style="3" customWidth="1"/>
    <col min="2" max="2" width="39.109375" style="3" customWidth="1"/>
    <col min="3" max="3" width="12.44140625" style="3" bestFit="1" customWidth="1"/>
    <col min="4" max="4" width="13" style="3" customWidth="1"/>
    <col min="5" max="6" width="11" style="3" customWidth="1"/>
    <col min="7" max="7" width="15.88671875" style="3" customWidth="1"/>
    <col min="8" max="8" width="18.33203125" style="3" customWidth="1"/>
    <col min="9" max="9" width="17.6640625" style="3" customWidth="1"/>
    <col min="10" max="14" width="16.88671875" style="3" customWidth="1"/>
    <col min="15" max="15" width="18.88671875" style="3" customWidth="1"/>
    <col min="16" max="16" width="20.88671875" style="3" customWidth="1"/>
    <col min="17" max="17" width="12.44140625" style="3" bestFit="1" customWidth="1"/>
    <col min="18" max="18" width="16.109375" style="3" customWidth="1"/>
    <col min="19" max="19" width="9.109375" style="3"/>
    <col min="20" max="20" width="9.44140625" style="3" bestFit="1" customWidth="1"/>
    <col min="21" max="16384" width="9.109375" style="3"/>
  </cols>
  <sheetData>
    <row r="1" spans="1:20">
      <c r="B1" s="2" t="s">
        <v>65</v>
      </c>
    </row>
    <row r="2" spans="1:20" s="6" customFormat="1">
      <c r="B2" s="153" t="s">
        <v>31</v>
      </c>
      <c r="C2" s="153"/>
      <c r="D2" s="153"/>
      <c r="E2" s="155"/>
      <c r="F2" s="155"/>
      <c r="G2" s="155"/>
      <c r="K2" s="3"/>
      <c r="L2" s="3"/>
      <c r="M2" s="3"/>
      <c r="N2" s="3"/>
      <c r="O2" s="3"/>
      <c r="P2" s="3"/>
    </row>
    <row r="3" spans="1:20">
      <c r="B3" s="159" t="s">
        <v>63</v>
      </c>
      <c r="C3" s="160"/>
      <c r="D3" s="160"/>
      <c r="E3" s="160"/>
      <c r="F3" s="161"/>
      <c r="G3" s="161"/>
      <c r="J3" s="8"/>
    </row>
    <row r="4" spans="1:20">
      <c r="B4" s="153" t="s">
        <v>104</v>
      </c>
      <c r="C4" s="156"/>
      <c r="D4" s="156"/>
      <c r="E4" s="156"/>
      <c r="F4" s="161"/>
      <c r="G4" s="161"/>
      <c r="J4" s="209"/>
      <c r="K4" s="203"/>
    </row>
    <row r="5" spans="1:20">
      <c r="B5" s="170" t="s">
        <v>115</v>
      </c>
      <c r="C5" s="9"/>
      <c r="D5" s="9"/>
      <c r="E5" s="9"/>
      <c r="J5" s="188"/>
      <c r="K5" s="188"/>
      <c r="N5" s="10"/>
      <c r="O5" s="10"/>
      <c r="P5" s="10"/>
    </row>
    <row r="6" spans="1:20">
      <c r="B6" s="267"/>
      <c r="C6" s="267"/>
      <c r="D6" s="267"/>
      <c r="E6" s="267"/>
      <c r="F6" s="162"/>
      <c r="J6" s="188"/>
      <c r="K6" s="188"/>
      <c r="N6" s="10"/>
      <c r="O6" s="258"/>
      <c r="P6" s="10"/>
    </row>
    <row r="7" spans="1:20" ht="10.5" customHeight="1" thickBot="1">
      <c r="B7" s="270" t="s">
        <v>25</v>
      </c>
      <c r="C7" s="270"/>
      <c r="D7" s="270"/>
      <c r="E7" s="270"/>
      <c r="F7" s="271"/>
      <c r="J7" s="12"/>
      <c r="M7" s="12"/>
      <c r="N7" s="10"/>
      <c r="O7" s="10"/>
      <c r="P7" s="10"/>
    </row>
    <row r="8" spans="1:20" s="210" customFormat="1" ht="82.95" customHeight="1">
      <c r="A8" s="273" t="s">
        <v>70</v>
      </c>
      <c r="B8" s="275" t="s">
        <v>46</v>
      </c>
      <c r="C8" s="272" t="s">
        <v>105</v>
      </c>
      <c r="D8" s="268"/>
      <c r="E8" s="268" t="s">
        <v>106</v>
      </c>
      <c r="F8" s="268"/>
      <c r="G8" s="268" t="s">
        <v>94</v>
      </c>
      <c r="H8" s="268" t="s">
        <v>107</v>
      </c>
      <c r="I8" s="268" t="s">
        <v>108</v>
      </c>
      <c r="J8" s="268" t="s">
        <v>109</v>
      </c>
      <c r="K8" s="268" t="s">
        <v>110</v>
      </c>
      <c r="L8" s="268" t="s">
        <v>111</v>
      </c>
      <c r="M8" s="279" t="s">
        <v>30</v>
      </c>
      <c r="N8" s="279" t="s">
        <v>29</v>
      </c>
      <c r="O8" s="268" t="s">
        <v>112</v>
      </c>
      <c r="P8" s="277" t="s">
        <v>89</v>
      </c>
    </row>
    <row r="9" spans="1:20" s="210" customFormat="1" ht="52.2" customHeight="1" thickBot="1">
      <c r="A9" s="274"/>
      <c r="B9" s="276"/>
      <c r="C9" s="211" t="s">
        <v>26</v>
      </c>
      <c r="D9" s="212" t="s">
        <v>27</v>
      </c>
      <c r="E9" s="212" t="s">
        <v>26</v>
      </c>
      <c r="F9" s="212" t="s">
        <v>27</v>
      </c>
      <c r="G9" s="269"/>
      <c r="H9" s="269"/>
      <c r="I9" s="269"/>
      <c r="J9" s="269"/>
      <c r="K9" s="269"/>
      <c r="L9" s="269"/>
      <c r="M9" s="280"/>
      <c r="N9" s="280"/>
      <c r="O9" s="269"/>
      <c r="P9" s="278"/>
    </row>
    <row r="10" spans="1:20" s="2" customFormat="1" ht="14.4" thickBot="1">
      <c r="A10" s="213" t="s">
        <v>71</v>
      </c>
      <c r="B10" s="141" t="s">
        <v>0</v>
      </c>
      <c r="C10" s="48">
        <f>SUM(C11:C14)</f>
        <v>3</v>
      </c>
      <c r="D10" s="49">
        <f>SUM(D11:D14)</f>
        <v>11980</v>
      </c>
      <c r="E10" s="49">
        <f>SUM(E11:E14)</f>
        <v>5</v>
      </c>
      <c r="F10" s="49">
        <f>SUM(F11:F14)</f>
        <v>14376</v>
      </c>
      <c r="G10" s="50"/>
      <c r="H10" s="49">
        <f t="shared" ref="H10:P10" si="0">SUM(H11:H14)</f>
        <v>63921000</v>
      </c>
      <c r="I10" s="49">
        <f t="shared" si="0"/>
        <v>63921000</v>
      </c>
      <c r="J10" s="49">
        <f t="shared" si="0"/>
        <v>81675250</v>
      </c>
      <c r="K10" s="49">
        <f t="shared" si="0"/>
        <v>81675250</v>
      </c>
      <c r="L10" s="49">
        <f t="shared" si="0"/>
        <v>150840.11629999871</v>
      </c>
      <c r="M10" s="49">
        <f t="shared" si="0"/>
        <v>0</v>
      </c>
      <c r="N10" s="51">
        <f t="shared" si="0"/>
        <v>150840.11629999871</v>
      </c>
      <c r="O10" s="49">
        <f t="shared" si="0"/>
        <v>177788.41</v>
      </c>
      <c r="P10" s="52">
        <f t="shared" si="0"/>
        <v>177788.41</v>
      </c>
      <c r="Q10" s="199"/>
      <c r="R10" s="199"/>
      <c r="S10" s="199"/>
      <c r="T10" s="199"/>
    </row>
    <row r="11" spans="1:20" ht="14.4">
      <c r="A11" s="214"/>
      <c r="B11" s="143" t="s">
        <v>1</v>
      </c>
      <c r="C11" s="53">
        <v>3</v>
      </c>
      <c r="D11" s="54">
        <v>11980</v>
      </c>
      <c r="E11" s="59">
        <v>5</v>
      </c>
      <c r="F11" s="266">
        <v>14376</v>
      </c>
      <c r="G11" s="55"/>
      <c r="H11" s="54">
        <v>63921000</v>
      </c>
      <c r="I11" s="54">
        <v>63921000</v>
      </c>
      <c r="J11" s="54">
        <v>81675250</v>
      </c>
      <c r="K11" s="54">
        <v>81675250</v>
      </c>
      <c r="L11" s="59">
        <v>150840.11629999871</v>
      </c>
      <c r="M11" s="54"/>
      <c r="N11" s="61">
        <v>150840.11629999871</v>
      </c>
      <c r="O11" s="62">
        <v>177788.41</v>
      </c>
      <c r="P11" s="62">
        <v>177788.41</v>
      </c>
    </row>
    <row r="12" spans="1:20">
      <c r="A12" s="215"/>
      <c r="B12" s="144" t="s">
        <v>2</v>
      </c>
      <c r="C12" s="58"/>
      <c r="D12" s="59"/>
      <c r="E12" s="59"/>
      <c r="F12" s="59"/>
      <c r="G12" s="60"/>
      <c r="H12" s="59"/>
      <c r="I12" s="59"/>
      <c r="J12" s="59"/>
      <c r="K12" s="59"/>
      <c r="L12" s="59"/>
      <c r="M12" s="59"/>
      <c r="N12" s="61"/>
      <c r="O12" s="59"/>
      <c r="P12" s="62"/>
    </row>
    <row r="13" spans="1:20" ht="27.6">
      <c r="A13" s="215"/>
      <c r="B13" s="144" t="s">
        <v>60</v>
      </c>
      <c r="C13" s="58"/>
      <c r="D13" s="59"/>
      <c r="E13" s="59"/>
      <c r="F13" s="59"/>
      <c r="G13" s="60"/>
      <c r="H13" s="59"/>
      <c r="I13" s="59"/>
      <c r="J13" s="59"/>
      <c r="K13" s="59"/>
      <c r="L13" s="59"/>
      <c r="M13" s="59"/>
      <c r="N13" s="61"/>
      <c r="O13" s="59"/>
      <c r="P13" s="62"/>
    </row>
    <row r="14" spans="1:20" ht="14.4" thickBot="1">
      <c r="A14" s="216"/>
      <c r="B14" s="145" t="s">
        <v>47</v>
      </c>
      <c r="C14" s="58"/>
      <c r="D14" s="59"/>
      <c r="E14" s="59"/>
      <c r="F14" s="59"/>
      <c r="G14" s="60"/>
      <c r="H14" s="59"/>
      <c r="I14" s="59"/>
      <c r="J14" s="59"/>
      <c r="K14" s="59"/>
      <c r="L14" s="59"/>
      <c r="M14" s="59"/>
      <c r="N14" s="61"/>
      <c r="O14" s="59"/>
      <c r="P14" s="62"/>
    </row>
    <row r="15" spans="1:20" s="2" customFormat="1" ht="14.4" thickBot="1">
      <c r="A15" s="217" t="s">
        <v>72</v>
      </c>
      <c r="B15" s="37" t="s">
        <v>4</v>
      </c>
      <c r="C15" s="67">
        <v>3760</v>
      </c>
      <c r="D15" s="67">
        <v>31037</v>
      </c>
      <c r="E15" s="67">
        <v>854</v>
      </c>
      <c r="F15" s="67">
        <v>32946</v>
      </c>
      <c r="G15" s="69"/>
      <c r="H15" s="67">
        <v>5182122170</v>
      </c>
      <c r="I15" s="67">
        <v>5182122170</v>
      </c>
      <c r="J15" s="67">
        <v>4252998215</v>
      </c>
      <c r="K15" s="67">
        <v>4252998215</v>
      </c>
      <c r="L15" s="67">
        <v>152348.55519998999</v>
      </c>
      <c r="M15" s="68"/>
      <c r="N15" s="70"/>
      <c r="O15" s="68">
        <v>158041</v>
      </c>
      <c r="P15" s="68">
        <v>158041</v>
      </c>
      <c r="R15" s="189"/>
    </row>
    <row r="16" spans="1:20" ht="14.4" thickBot="1">
      <c r="A16" s="218" t="s">
        <v>73</v>
      </c>
      <c r="B16" s="146" t="s">
        <v>3</v>
      </c>
      <c r="C16" s="72">
        <f>SUM(C17:C18)</f>
        <v>6186</v>
      </c>
      <c r="D16" s="73">
        <f>SUM(D17:D18)</f>
        <v>37353</v>
      </c>
      <c r="E16" s="73">
        <f>SUM(E17:E18)</f>
        <v>8040</v>
      </c>
      <c r="F16" s="73">
        <f>SUM(F17:F18)</f>
        <v>39835</v>
      </c>
      <c r="G16" s="69"/>
      <c r="H16" s="73">
        <f t="shared" ref="H16:P16" si="1">SUM(H17:H18)</f>
        <v>365219349</v>
      </c>
      <c r="I16" s="73">
        <f t="shared" si="1"/>
        <v>365219349</v>
      </c>
      <c r="J16" s="73">
        <f t="shared" si="1"/>
        <v>340554884.09999996</v>
      </c>
      <c r="K16" s="73">
        <f t="shared" si="1"/>
        <v>340554884.09999996</v>
      </c>
      <c r="L16" s="73">
        <f t="shared" si="1"/>
        <v>852153.8441822778</v>
      </c>
      <c r="M16" s="73">
        <f t="shared" si="1"/>
        <v>0</v>
      </c>
      <c r="N16" s="70"/>
      <c r="O16" s="73">
        <f t="shared" si="1"/>
        <v>726546.6734356978</v>
      </c>
      <c r="P16" s="74">
        <f t="shared" si="1"/>
        <v>726546.6734356978</v>
      </c>
    </row>
    <row r="17" spans="1:18">
      <c r="A17" s="214"/>
      <c r="B17" s="147" t="s">
        <v>48</v>
      </c>
      <c r="C17" s="53">
        <v>732</v>
      </c>
      <c r="D17" s="54">
        <v>29351</v>
      </c>
      <c r="E17" s="54">
        <v>701</v>
      </c>
      <c r="F17" s="54">
        <v>29972</v>
      </c>
      <c r="G17" s="55"/>
      <c r="H17" s="54">
        <v>243556613</v>
      </c>
      <c r="I17" s="54">
        <v>243556613</v>
      </c>
      <c r="J17" s="54">
        <v>191210613</v>
      </c>
      <c r="K17" s="54">
        <v>191210613</v>
      </c>
      <c r="L17" s="54">
        <v>191295.56100000296</v>
      </c>
      <c r="M17" s="54"/>
      <c r="N17" s="75"/>
      <c r="O17" s="54">
        <v>159722.22540137282</v>
      </c>
      <c r="P17" s="54">
        <v>159722.22540137282</v>
      </c>
    </row>
    <row r="18" spans="1:18" ht="28.2" thickBot="1">
      <c r="A18" s="216"/>
      <c r="B18" s="148" t="s">
        <v>49</v>
      </c>
      <c r="C18" s="53">
        <v>5454</v>
      </c>
      <c r="D18" s="54">
        <v>8002</v>
      </c>
      <c r="E18" s="53">
        <v>7339</v>
      </c>
      <c r="F18" s="64">
        <v>9863</v>
      </c>
      <c r="G18" s="65"/>
      <c r="H18" s="64">
        <v>121662735.99999999</v>
      </c>
      <c r="I18" s="64">
        <v>121662735.99999999</v>
      </c>
      <c r="J18" s="64">
        <v>149344271.09999996</v>
      </c>
      <c r="K18" s="64">
        <v>149344271.09999996</v>
      </c>
      <c r="L18" s="64">
        <v>660858.2831822749</v>
      </c>
      <c r="M18" s="64"/>
      <c r="N18" s="76"/>
      <c r="O18" s="59">
        <v>566824.44803432492</v>
      </c>
      <c r="P18" s="62">
        <v>566824.44803432492</v>
      </c>
    </row>
    <row r="19" spans="1:18" s="2" customFormat="1" ht="28.2" thickBot="1">
      <c r="A19" s="217" t="s">
        <v>74</v>
      </c>
      <c r="B19" s="37" t="s">
        <v>5</v>
      </c>
      <c r="C19" s="77">
        <v>814</v>
      </c>
      <c r="D19" s="68">
        <v>48783</v>
      </c>
      <c r="E19" s="68">
        <v>788</v>
      </c>
      <c r="F19" s="68">
        <v>54289</v>
      </c>
      <c r="G19" s="69"/>
      <c r="H19" s="69"/>
      <c r="I19" s="69"/>
      <c r="J19" s="69"/>
      <c r="K19" s="69"/>
      <c r="L19" s="68">
        <v>24985863.733599577</v>
      </c>
      <c r="M19" s="68"/>
      <c r="N19" s="70"/>
      <c r="O19" s="68">
        <v>23499234.977266688</v>
      </c>
      <c r="P19" s="68">
        <v>23499083.001801189</v>
      </c>
      <c r="R19" s="3"/>
    </row>
    <row r="20" spans="1:18" s="2" customFormat="1" ht="42" thickBot="1">
      <c r="A20" s="219" t="s">
        <v>75</v>
      </c>
      <c r="B20" s="35" t="s">
        <v>50</v>
      </c>
      <c r="C20" s="72">
        <f>SUM(C21:C22)</f>
        <v>5753</v>
      </c>
      <c r="D20" s="73">
        <f t="shared" ref="D20:K20" si="2">SUM(D21:D22)</f>
        <v>8589</v>
      </c>
      <c r="E20" s="73">
        <f t="shared" si="2"/>
        <v>7713</v>
      </c>
      <c r="F20" s="73">
        <f>SUM(F21:F22)</f>
        <v>10533</v>
      </c>
      <c r="G20" s="69"/>
      <c r="H20" s="73">
        <f t="shared" si="2"/>
        <v>297830866.5401749</v>
      </c>
      <c r="I20" s="73">
        <f t="shared" si="2"/>
        <v>119567734.50635403</v>
      </c>
      <c r="J20" s="73">
        <f t="shared" si="2"/>
        <v>360084769.84457463</v>
      </c>
      <c r="K20" s="73">
        <f t="shared" si="2"/>
        <v>118827026.37875509</v>
      </c>
      <c r="L20" s="73">
        <f>SUM(L21:L22)</f>
        <v>10688944.680962965</v>
      </c>
      <c r="M20" s="73">
        <f>SUM(M21:M22)</f>
        <v>6461654.6187135177</v>
      </c>
      <c r="N20" s="70"/>
      <c r="O20" s="73">
        <f>SUM(O21:O22)</f>
        <v>8446623.6394483559</v>
      </c>
      <c r="P20" s="73">
        <f>SUM(P21:P22)</f>
        <v>2224295.9444830185</v>
      </c>
    </row>
    <row r="21" spans="1:18" ht="27.6">
      <c r="A21" s="220"/>
      <c r="B21" s="39" t="s">
        <v>6</v>
      </c>
      <c r="C21" s="259">
        <v>5753</v>
      </c>
      <c r="D21" s="59">
        <v>8589</v>
      </c>
      <c r="E21" s="54">
        <v>7713</v>
      </c>
      <c r="F21" s="54">
        <v>10533</v>
      </c>
      <c r="G21" s="54">
        <v>8589</v>
      </c>
      <c r="H21" s="54">
        <v>297830866.5401749</v>
      </c>
      <c r="I21" s="54">
        <v>119567734.50635403</v>
      </c>
      <c r="J21" s="54">
        <v>360084769.84457463</v>
      </c>
      <c r="K21" s="54">
        <v>118827026.37875509</v>
      </c>
      <c r="L21" s="54">
        <v>10688944.680962965</v>
      </c>
      <c r="M21" s="54">
        <v>6461654.6187135177</v>
      </c>
      <c r="N21" s="75"/>
      <c r="O21" s="54">
        <v>8446623.6394483559</v>
      </c>
      <c r="P21" s="57">
        <v>2224295.9444830185</v>
      </c>
      <c r="R21" s="188"/>
    </row>
    <row r="22" spans="1:18" ht="28.2" thickBot="1">
      <c r="A22" s="216"/>
      <c r="B22" s="40" t="s">
        <v>7</v>
      </c>
      <c r="C22" s="63"/>
      <c r="D22" s="64"/>
      <c r="E22" s="64"/>
      <c r="F22" s="64"/>
      <c r="G22" s="79"/>
      <c r="H22" s="64"/>
      <c r="I22" s="64"/>
      <c r="J22" s="64"/>
      <c r="K22" s="64"/>
      <c r="L22" s="64"/>
      <c r="M22" s="64"/>
      <c r="N22" s="76"/>
      <c r="O22" s="64"/>
      <c r="P22" s="66"/>
    </row>
    <row r="23" spans="1:18" s="2" customFormat="1" ht="55.8" thickBot="1">
      <c r="A23" s="219" t="s">
        <v>76</v>
      </c>
      <c r="B23" s="35" t="s">
        <v>51</v>
      </c>
      <c r="C23" s="72">
        <f>SUM(C24:C26)</f>
        <v>779573</v>
      </c>
      <c r="D23" s="73">
        <f>SUM(D24:D26)</f>
        <v>789730</v>
      </c>
      <c r="E23" s="73">
        <f t="shared" ref="E23:P23" si="3">SUM(E24:E26)</f>
        <v>82262</v>
      </c>
      <c r="F23" s="73">
        <f>SUM(F24:F26)</f>
        <v>88875</v>
      </c>
      <c r="G23" s="69"/>
      <c r="H23" s="73">
        <f t="shared" si="3"/>
        <v>14824038026.755764</v>
      </c>
      <c r="I23" s="73">
        <f t="shared" si="3"/>
        <v>14736211246.263264</v>
      </c>
      <c r="J23" s="73">
        <f t="shared" si="3"/>
        <v>1630397312.4516671</v>
      </c>
      <c r="K23" s="73">
        <f t="shared" si="3"/>
        <v>1509116144.7591681</v>
      </c>
      <c r="L23" s="73">
        <f t="shared" si="3"/>
        <v>3016781.3534270916</v>
      </c>
      <c r="M23" s="73">
        <f t="shared" si="3"/>
        <v>702002.32492097223</v>
      </c>
      <c r="N23" s="70"/>
      <c r="O23" s="73">
        <f t="shared" si="3"/>
        <v>2842155.4563163035</v>
      </c>
      <c r="P23" s="74">
        <f t="shared" si="3"/>
        <v>2142185.7205413273</v>
      </c>
    </row>
    <row r="24" spans="1:18" s="233" customFormat="1" ht="41.4">
      <c r="A24" s="230"/>
      <c r="B24" s="231" t="s">
        <v>8</v>
      </c>
      <c r="C24" s="208">
        <v>773749</v>
      </c>
      <c r="D24" s="232">
        <v>781043</v>
      </c>
      <c r="E24" s="232">
        <v>74468</v>
      </c>
      <c r="F24" s="232">
        <v>78242</v>
      </c>
      <c r="G24" s="232">
        <v>781043</v>
      </c>
      <c r="H24" s="232">
        <v>14675703654.970764</v>
      </c>
      <c r="I24" s="232">
        <v>14675703654.970764</v>
      </c>
      <c r="J24" s="232">
        <v>1448766666.666667</v>
      </c>
      <c r="K24" s="232">
        <v>1448766666.666667</v>
      </c>
      <c r="L24" s="232">
        <v>1908297.2192982463</v>
      </c>
      <c r="M24" s="232"/>
      <c r="N24" s="75"/>
      <c r="O24" s="263">
        <v>1907798.0531067152</v>
      </c>
      <c r="P24" s="263">
        <v>1907798.0531067152</v>
      </c>
    </row>
    <row r="25" spans="1:18" ht="41.4">
      <c r="A25" s="215"/>
      <c r="B25" s="41" t="s">
        <v>9</v>
      </c>
      <c r="C25" s="208">
        <v>5824</v>
      </c>
      <c r="D25" s="59">
        <v>8687</v>
      </c>
      <c r="E25" s="59">
        <v>7794</v>
      </c>
      <c r="F25" s="59">
        <v>10633</v>
      </c>
      <c r="G25" s="59">
        <v>8687</v>
      </c>
      <c r="H25" s="59">
        <v>148334371.785</v>
      </c>
      <c r="I25" s="59">
        <v>60507591.292500168</v>
      </c>
      <c r="J25" s="59">
        <v>181630645.785</v>
      </c>
      <c r="K25" s="59">
        <v>60349478.092501223</v>
      </c>
      <c r="L25" s="59">
        <v>1108484.1341288455</v>
      </c>
      <c r="M25" s="59">
        <v>702002.32492097223</v>
      </c>
      <c r="N25" s="81"/>
      <c r="O25" s="59">
        <v>934357.40320958849</v>
      </c>
      <c r="P25" s="57">
        <v>234387.66743461229</v>
      </c>
    </row>
    <row r="26" spans="1:18" ht="28.2" thickBot="1">
      <c r="A26" s="221"/>
      <c r="B26" s="40" t="s">
        <v>10</v>
      </c>
      <c r="C26" s="82"/>
      <c r="D26" s="83"/>
      <c r="E26" s="83"/>
      <c r="F26" s="83"/>
      <c r="G26" s="65"/>
      <c r="H26" s="83"/>
      <c r="I26" s="83"/>
      <c r="J26" s="83"/>
      <c r="K26" s="83"/>
      <c r="L26" s="83"/>
      <c r="M26" s="83"/>
      <c r="N26" s="76"/>
      <c r="O26" s="83"/>
      <c r="P26" s="84"/>
    </row>
    <row r="27" spans="1:18" ht="14.4" thickBot="1">
      <c r="A27" s="219" t="s">
        <v>77</v>
      </c>
      <c r="B27" s="34" t="s">
        <v>11</v>
      </c>
      <c r="C27" s="77"/>
      <c r="D27" s="68"/>
      <c r="E27" s="68"/>
      <c r="F27" s="68"/>
      <c r="G27" s="69"/>
      <c r="H27" s="68"/>
      <c r="I27" s="68"/>
      <c r="J27" s="68"/>
      <c r="K27" s="68"/>
      <c r="L27" s="68"/>
      <c r="M27" s="68"/>
      <c r="N27" s="70"/>
      <c r="O27" s="68"/>
      <c r="P27" s="71"/>
    </row>
    <row r="28" spans="1:18" ht="28.2" thickBot="1">
      <c r="A28" s="219" t="s">
        <v>78</v>
      </c>
      <c r="B28" s="33" t="s">
        <v>52</v>
      </c>
      <c r="C28" s="77"/>
      <c r="D28" s="68"/>
      <c r="E28" s="68"/>
      <c r="F28" s="68"/>
      <c r="G28" s="85"/>
      <c r="H28" s="68"/>
      <c r="I28" s="68"/>
      <c r="J28" s="68"/>
      <c r="K28" s="68"/>
      <c r="L28" s="68"/>
      <c r="M28" s="68"/>
      <c r="N28" s="70"/>
      <c r="O28" s="68"/>
      <c r="P28" s="71"/>
    </row>
    <row r="29" spans="1:18" s="2" customFormat="1" ht="42" thickBot="1">
      <c r="A29" s="219" t="s">
        <v>79</v>
      </c>
      <c r="B29" s="35" t="s">
        <v>12</v>
      </c>
      <c r="C29" s="72">
        <f>SUM(C30:C31)</f>
        <v>0</v>
      </c>
      <c r="D29" s="73">
        <f t="shared" ref="D29:P29" si="4">SUM(D30:D31)</f>
        <v>0</v>
      </c>
      <c r="E29" s="73">
        <f t="shared" si="4"/>
        <v>0</v>
      </c>
      <c r="F29" s="73">
        <f>SUM(F30:F31)</f>
        <v>0</v>
      </c>
      <c r="G29" s="69"/>
      <c r="H29" s="73">
        <f t="shared" si="4"/>
        <v>0</v>
      </c>
      <c r="I29" s="73">
        <f t="shared" si="4"/>
        <v>0</v>
      </c>
      <c r="J29" s="73">
        <f t="shared" si="4"/>
        <v>0</v>
      </c>
      <c r="K29" s="73">
        <f t="shared" si="4"/>
        <v>0</v>
      </c>
      <c r="L29" s="73">
        <f t="shared" si="4"/>
        <v>0</v>
      </c>
      <c r="M29" s="73">
        <f t="shared" si="4"/>
        <v>0</v>
      </c>
      <c r="N29" s="70"/>
      <c r="O29" s="73">
        <f t="shared" si="4"/>
        <v>0</v>
      </c>
      <c r="P29" s="74">
        <f t="shared" si="4"/>
        <v>0</v>
      </c>
    </row>
    <row r="30" spans="1:18" ht="27.6">
      <c r="A30" s="220"/>
      <c r="B30" s="39" t="s">
        <v>24</v>
      </c>
      <c r="C30" s="53"/>
      <c r="D30" s="54"/>
      <c r="E30" s="54"/>
      <c r="F30" s="54"/>
      <c r="G30" s="55"/>
      <c r="H30" s="54"/>
      <c r="I30" s="54"/>
      <c r="J30" s="54"/>
      <c r="K30" s="54"/>
      <c r="L30" s="54"/>
      <c r="M30" s="54"/>
      <c r="N30" s="75"/>
      <c r="O30" s="54"/>
      <c r="P30" s="57"/>
    </row>
    <row r="31" spans="1:18" ht="42" thickBot="1">
      <c r="A31" s="216"/>
      <c r="B31" s="40" t="s">
        <v>53</v>
      </c>
      <c r="C31" s="63"/>
      <c r="D31" s="64"/>
      <c r="E31" s="64"/>
      <c r="F31" s="64"/>
      <c r="G31" s="65"/>
      <c r="H31" s="64"/>
      <c r="I31" s="64"/>
      <c r="J31" s="64"/>
      <c r="K31" s="64"/>
      <c r="L31" s="64"/>
      <c r="M31" s="64"/>
      <c r="N31" s="76"/>
      <c r="O31" s="64"/>
      <c r="P31" s="66"/>
    </row>
    <row r="32" spans="1:18" ht="42" thickBot="1">
      <c r="A32" s="219" t="s">
        <v>80</v>
      </c>
      <c r="B32" s="35" t="s">
        <v>54</v>
      </c>
      <c r="C32" s="77"/>
      <c r="D32" s="68"/>
      <c r="E32" s="68"/>
      <c r="F32" s="68"/>
      <c r="G32" s="85"/>
      <c r="H32" s="68"/>
      <c r="I32" s="68"/>
      <c r="J32" s="68"/>
      <c r="K32" s="68"/>
      <c r="L32" s="68"/>
      <c r="M32" s="68"/>
      <c r="N32" s="70"/>
      <c r="O32" s="68"/>
      <c r="P32" s="71"/>
    </row>
    <row r="33" spans="1:17" ht="42" thickBot="1">
      <c r="A33" s="219" t="s">
        <v>81</v>
      </c>
      <c r="B33" s="35" t="s">
        <v>13</v>
      </c>
      <c r="C33" s="72">
        <f>SUM(C34:C35)</f>
        <v>0</v>
      </c>
      <c r="D33" s="73">
        <f>SUM(D34:D35)</f>
        <v>0</v>
      </c>
      <c r="E33" s="73">
        <f>SUM(E34:E35)</f>
        <v>0</v>
      </c>
      <c r="F33" s="73">
        <f>SUM(F34:F35)</f>
        <v>0</v>
      </c>
      <c r="G33" s="69"/>
      <c r="H33" s="73">
        <f t="shared" ref="H33:M33" si="5">SUM(H34:H35)</f>
        <v>0</v>
      </c>
      <c r="I33" s="73">
        <f t="shared" si="5"/>
        <v>0</v>
      </c>
      <c r="J33" s="73">
        <f t="shared" si="5"/>
        <v>0</v>
      </c>
      <c r="K33" s="73">
        <f t="shared" si="5"/>
        <v>0</v>
      </c>
      <c r="L33" s="73">
        <f t="shared" si="5"/>
        <v>0</v>
      </c>
      <c r="M33" s="73">
        <f t="shared" si="5"/>
        <v>0</v>
      </c>
      <c r="N33" s="70"/>
      <c r="O33" s="73">
        <f>SUM(O34:O35)</f>
        <v>0</v>
      </c>
      <c r="P33" s="74">
        <f>SUM(P34:P35)</f>
        <v>0</v>
      </c>
    </row>
    <row r="34" spans="1:17" s="2" customFormat="1" ht="27.6">
      <c r="A34" s="220"/>
      <c r="B34" s="38" t="s">
        <v>45</v>
      </c>
      <c r="C34" s="58"/>
      <c r="D34" s="59"/>
      <c r="E34" s="59"/>
      <c r="F34" s="59"/>
      <c r="G34" s="60"/>
      <c r="H34" s="59"/>
      <c r="I34" s="59"/>
      <c r="J34" s="59"/>
      <c r="K34" s="59"/>
      <c r="L34" s="59"/>
      <c r="M34" s="59"/>
      <c r="N34" s="81"/>
      <c r="O34" s="59"/>
      <c r="P34" s="62"/>
    </row>
    <row r="35" spans="1:17" s="2" customFormat="1" ht="42" thickBot="1">
      <c r="A35" s="216"/>
      <c r="B35" s="40" t="s">
        <v>55</v>
      </c>
      <c r="C35" s="63"/>
      <c r="D35" s="64"/>
      <c r="E35" s="64"/>
      <c r="F35" s="64"/>
      <c r="G35" s="65"/>
      <c r="H35" s="64"/>
      <c r="I35" s="64"/>
      <c r="J35" s="64"/>
      <c r="K35" s="64"/>
      <c r="L35" s="64"/>
      <c r="M35" s="64"/>
      <c r="N35" s="76"/>
      <c r="O35" s="64"/>
      <c r="P35" s="66"/>
    </row>
    <row r="36" spans="1:17" ht="14.4" thickBot="1">
      <c r="A36" s="219" t="s">
        <v>82</v>
      </c>
      <c r="B36" s="34" t="s">
        <v>14</v>
      </c>
      <c r="C36" s="77"/>
      <c r="D36" s="68">
        <v>41</v>
      </c>
      <c r="E36" s="68"/>
      <c r="F36" s="68">
        <v>4</v>
      </c>
      <c r="G36" s="69"/>
      <c r="H36" s="68">
        <v>8667807.1887329984</v>
      </c>
      <c r="I36" s="68">
        <v>1733561.4377465993</v>
      </c>
      <c r="J36" s="68">
        <v>785520.58256999985</v>
      </c>
      <c r="K36" s="68">
        <v>157104.11651399988</v>
      </c>
      <c r="L36" s="68">
        <v>15573.583181000002</v>
      </c>
      <c r="M36" s="68">
        <v>12458.866544799997</v>
      </c>
      <c r="N36" s="70"/>
      <c r="O36" s="68">
        <v>15933.410817630702</v>
      </c>
      <c r="P36" s="71">
        <v>3186.6821635261299</v>
      </c>
    </row>
    <row r="37" spans="1:17" ht="42" thickBot="1">
      <c r="A37" s="219" t="s">
        <v>83</v>
      </c>
      <c r="B37" s="35" t="s">
        <v>56</v>
      </c>
      <c r="C37" s="77"/>
      <c r="D37" s="68">
        <v>347</v>
      </c>
      <c r="E37" s="68"/>
      <c r="F37" s="68">
        <v>357</v>
      </c>
      <c r="G37" s="69"/>
      <c r="H37" s="68">
        <v>228898523.32999998</v>
      </c>
      <c r="I37" s="68">
        <v>43686096.443260342</v>
      </c>
      <c r="J37" s="68">
        <v>232232823.32999998</v>
      </c>
      <c r="K37" s="68">
        <v>45352956.443260342</v>
      </c>
      <c r="L37" s="68">
        <v>126611.06400000014</v>
      </c>
      <c r="M37" s="68">
        <v>102649.69678121562</v>
      </c>
      <c r="N37" s="70"/>
      <c r="O37" s="68">
        <v>109539.67755693774</v>
      </c>
      <c r="P37" s="71">
        <v>16506.976069429205</v>
      </c>
      <c r="Q37" s="188"/>
    </row>
    <row r="38" spans="1:17" ht="28.2" thickBot="1">
      <c r="A38" s="219" t="s">
        <v>84</v>
      </c>
      <c r="B38" s="33" t="s">
        <v>15</v>
      </c>
      <c r="C38" s="77"/>
      <c r="D38" s="68"/>
      <c r="E38" s="68"/>
      <c r="F38" s="68"/>
      <c r="G38" s="69"/>
      <c r="H38" s="68"/>
      <c r="I38" s="68"/>
      <c r="J38" s="68"/>
      <c r="K38" s="68"/>
      <c r="L38" s="68"/>
      <c r="M38" s="68"/>
      <c r="N38" s="70"/>
      <c r="O38" s="68"/>
      <c r="P38" s="71"/>
    </row>
    <row r="39" spans="1:17" ht="28.2" thickBot="1">
      <c r="A39" s="219" t="s">
        <v>85</v>
      </c>
      <c r="B39" s="33" t="s">
        <v>57</v>
      </c>
      <c r="C39" s="72">
        <f>SUM(C40:C42)</f>
        <v>0</v>
      </c>
      <c r="D39" s="73">
        <f>SUM(D40:D42)</f>
        <v>0</v>
      </c>
      <c r="E39" s="73">
        <f t="shared" ref="E39:P39" si="6">SUM(E40:E42)</f>
        <v>0</v>
      </c>
      <c r="F39" s="73">
        <f t="shared" si="6"/>
        <v>0</v>
      </c>
      <c r="G39" s="69"/>
      <c r="H39" s="73">
        <f t="shared" si="6"/>
        <v>0</v>
      </c>
      <c r="I39" s="73">
        <f t="shared" si="6"/>
        <v>0</v>
      </c>
      <c r="J39" s="73">
        <f t="shared" si="6"/>
        <v>0</v>
      </c>
      <c r="K39" s="73">
        <f t="shared" si="6"/>
        <v>0</v>
      </c>
      <c r="L39" s="73">
        <f t="shared" si="6"/>
        <v>0</v>
      </c>
      <c r="M39" s="73">
        <f t="shared" si="6"/>
        <v>0</v>
      </c>
      <c r="N39" s="70"/>
      <c r="O39" s="73">
        <f t="shared" si="6"/>
        <v>0</v>
      </c>
      <c r="P39" s="74">
        <f t="shared" si="6"/>
        <v>0</v>
      </c>
    </row>
    <row r="40" spans="1:17" ht="41.4">
      <c r="A40" s="220"/>
      <c r="B40" s="42" t="s">
        <v>16</v>
      </c>
      <c r="C40" s="53"/>
      <c r="D40" s="54"/>
      <c r="E40" s="54"/>
      <c r="F40" s="54"/>
      <c r="G40" s="55"/>
      <c r="H40" s="54"/>
      <c r="I40" s="54"/>
      <c r="J40" s="54"/>
      <c r="K40" s="54"/>
      <c r="L40" s="54"/>
      <c r="M40" s="54"/>
      <c r="N40" s="75"/>
      <c r="O40" s="54"/>
      <c r="P40" s="57"/>
    </row>
    <row r="41" spans="1:17" s="2" customFormat="1" ht="27.6">
      <c r="A41" s="215"/>
      <c r="B41" s="41" t="s">
        <v>17</v>
      </c>
      <c r="C41" s="58"/>
      <c r="D41" s="59"/>
      <c r="E41" s="59"/>
      <c r="F41" s="59"/>
      <c r="G41" s="60"/>
      <c r="H41" s="59"/>
      <c r="I41" s="59"/>
      <c r="J41" s="59"/>
      <c r="K41" s="59"/>
      <c r="L41" s="59"/>
      <c r="M41" s="59"/>
      <c r="N41" s="81"/>
      <c r="O41" s="59"/>
      <c r="P41" s="62"/>
    </row>
    <row r="42" spans="1:17" s="2" customFormat="1" ht="14.4" thickBot="1">
      <c r="A42" s="222"/>
      <c r="B42" s="43" t="s">
        <v>18</v>
      </c>
      <c r="C42" s="63"/>
      <c r="D42" s="64"/>
      <c r="E42" s="64"/>
      <c r="F42" s="64"/>
      <c r="G42" s="65"/>
      <c r="H42" s="64"/>
      <c r="I42" s="64"/>
      <c r="J42" s="64"/>
      <c r="K42" s="64"/>
      <c r="L42" s="64"/>
      <c r="M42" s="64"/>
      <c r="N42" s="76"/>
      <c r="O42" s="64"/>
      <c r="P42" s="66"/>
    </row>
    <row r="43" spans="1:17" s="2" customFormat="1" ht="28.2" thickBot="1">
      <c r="A43" s="219" t="s">
        <v>86</v>
      </c>
      <c r="B43" s="33" t="s">
        <v>19</v>
      </c>
      <c r="C43" s="77"/>
      <c r="D43" s="68"/>
      <c r="E43" s="68"/>
      <c r="F43" s="68"/>
      <c r="G43" s="69"/>
      <c r="H43" s="68"/>
      <c r="I43" s="68"/>
      <c r="J43" s="68"/>
      <c r="K43" s="68"/>
      <c r="L43" s="68"/>
      <c r="M43" s="68"/>
      <c r="N43" s="70"/>
      <c r="O43" s="68"/>
      <c r="P43" s="71"/>
    </row>
    <row r="44" spans="1:17" ht="55.8" thickBot="1">
      <c r="A44" s="219" t="s">
        <v>87</v>
      </c>
      <c r="B44" s="35" t="s">
        <v>58</v>
      </c>
      <c r="C44" s="72">
        <f>SUM(C45:C47)</f>
        <v>0</v>
      </c>
      <c r="D44" s="73">
        <f>SUM(D45:D47)</f>
        <v>1</v>
      </c>
      <c r="E44" s="73">
        <f>SUM(E45:E47)</f>
        <v>0</v>
      </c>
      <c r="F44" s="73">
        <f>SUM(F45:F47)</f>
        <v>1</v>
      </c>
      <c r="G44" s="69"/>
      <c r="H44" s="73">
        <f t="shared" ref="H44:M44" si="7">SUM(H45:H47)</f>
        <v>10000</v>
      </c>
      <c r="I44" s="73">
        <f t="shared" si="7"/>
        <v>10000</v>
      </c>
      <c r="J44" s="73">
        <f t="shared" si="7"/>
        <v>10000</v>
      </c>
      <c r="K44" s="73">
        <f t="shared" si="7"/>
        <v>10000</v>
      </c>
      <c r="L44" s="73">
        <f t="shared" si="7"/>
        <v>3850</v>
      </c>
      <c r="M44" s="73">
        <f t="shared" si="7"/>
        <v>0</v>
      </c>
      <c r="N44" s="70"/>
      <c r="O44" s="73">
        <f>SUM(O45:O47)</f>
        <v>1570.5737775205271</v>
      </c>
      <c r="P44" s="74">
        <f>SUM(P45:P47)</f>
        <v>1570.5737775205271</v>
      </c>
    </row>
    <row r="45" spans="1:17" ht="27.6">
      <c r="A45" s="220"/>
      <c r="B45" s="44" t="s">
        <v>20</v>
      </c>
      <c r="C45" s="58"/>
      <c r="D45" s="59"/>
      <c r="E45" s="59"/>
      <c r="F45" s="59"/>
      <c r="G45" s="60"/>
      <c r="H45" s="59"/>
      <c r="I45" s="59"/>
      <c r="J45" s="59"/>
      <c r="K45" s="59"/>
      <c r="L45" s="59"/>
      <c r="M45" s="59"/>
      <c r="N45" s="81"/>
      <c r="O45" s="59"/>
      <c r="P45" s="62"/>
    </row>
    <row r="46" spans="1:17">
      <c r="A46" s="223"/>
      <c r="B46" s="45" t="s">
        <v>21</v>
      </c>
      <c r="C46" s="58"/>
      <c r="D46" s="59"/>
      <c r="E46" s="59"/>
      <c r="F46" s="59"/>
      <c r="G46" s="60"/>
      <c r="H46" s="59"/>
      <c r="I46" s="59"/>
      <c r="J46" s="59"/>
      <c r="K46" s="59"/>
      <c r="L46" s="59"/>
      <c r="M46" s="59"/>
      <c r="N46" s="81"/>
      <c r="O46" s="59"/>
      <c r="P46" s="62"/>
    </row>
    <row r="47" spans="1:17" s="2" customFormat="1" ht="14.4" thickBot="1">
      <c r="A47" s="224"/>
      <c r="B47" s="45" t="s">
        <v>22</v>
      </c>
      <c r="C47" s="63"/>
      <c r="D47" s="64">
        <v>1</v>
      </c>
      <c r="E47" s="64"/>
      <c r="F47" s="64">
        <v>1</v>
      </c>
      <c r="G47" s="65"/>
      <c r="H47" s="64">
        <v>10000</v>
      </c>
      <c r="I47" s="64">
        <v>10000</v>
      </c>
      <c r="J47" s="64">
        <v>10000</v>
      </c>
      <c r="K47" s="64">
        <v>10000</v>
      </c>
      <c r="L47" s="64">
        <v>3850</v>
      </c>
      <c r="M47" s="64"/>
      <c r="N47" s="76"/>
      <c r="O47" s="64">
        <v>1570.5737775205271</v>
      </c>
      <c r="P47" s="66">
        <v>1570.5737775205271</v>
      </c>
    </row>
    <row r="48" spans="1:17" s="2" customFormat="1" ht="14.4" thickBot="1">
      <c r="A48" s="219" t="s">
        <v>88</v>
      </c>
      <c r="B48" s="33" t="s">
        <v>23</v>
      </c>
      <c r="C48" s="67"/>
      <c r="D48" s="68"/>
      <c r="E48" s="68"/>
      <c r="F48" s="68"/>
      <c r="G48" s="69"/>
      <c r="H48" s="68"/>
      <c r="I48" s="68"/>
      <c r="J48" s="68"/>
      <c r="K48" s="68"/>
      <c r="L48" s="68"/>
      <c r="M48" s="68"/>
      <c r="N48" s="70"/>
      <c r="O48" s="68"/>
      <c r="P48" s="71"/>
    </row>
    <row r="49" spans="1:16" ht="14.4" thickBot="1">
      <c r="A49" s="225"/>
      <c r="B49" s="47" t="s">
        <v>28</v>
      </c>
      <c r="C49" s="86"/>
      <c r="D49" s="87"/>
      <c r="E49" s="87"/>
      <c r="F49" s="87"/>
      <c r="G49" s="87"/>
      <c r="H49" s="88">
        <f>H10+H15+H16+H20+H23+H27+H28+H29+H32+H33+H36+H37+H38+H39+H43+H44+H48</f>
        <v>20970707742.814671</v>
      </c>
      <c r="I49" s="88">
        <f>I10+I15+I16+I20+I23+I27+I28+I29+I32+I33+I36+I37+I38+I39+I43+I44+I48</f>
        <v>20512471157.650627</v>
      </c>
      <c r="J49" s="88">
        <f>J10+J15+J16+J20+J23+J27+J28+J29+J32+J33+J36+J37+J38+J39+J43+J44+J48</f>
        <v>6898738775.3088121</v>
      </c>
      <c r="K49" s="88">
        <f>K10+K15+K16+K20+K23+K27+K28+K29+K32+K33+K36+K37+K38+K39+K43+K44+K48</f>
        <v>6348691580.797699</v>
      </c>
      <c r="L49" s="88">
        <f>L10+L15+L16+L19+L20+L23+L27+L28+L29+L32+L33+L36+L37+L38+L39+L43+L44+L48</f>
        <v>39992966.930852897</v>
      </c>
      <c r="M49" s="88">
        <f>M10+M15+M16+M19+M20+M23+M27+M28+M29+M32+M33+M36+M37+M38+M39+M43+M44+M48</f>
        <v>7278765.5069605047</v>
      </c>
      <c r="N49" s="88">
        <f>N10</f>
        <v>150840.11629999871</v>
      </c>
      <c r="O49" s="88">
        <f>O10+O15+O16+O19+O20+O23+O27+O28+O29+O32+O33+O36+O37+O38+O39+O43+O44+O48</f>
        <v>35977433.818619139</v>
      </c>
      <c r="P49" s="193">
        <f>P10+P15+P16+P19+P20+P23+P27+P28+P29+P32+P33+P36+P37+P38+P39+P43+P44+P48</f>
        <v>28949204.982271709</v>
      </c>
    </row>
    <row r="50" spans="1:16">
      <c r="G50" s="6"/>
      <c r="H50" s="188"/>
      <c r="I50" s="188"/>
      <c r="J50" s="188"/>
      <c r="K50" s="188"/>
      <c r="L50" s="188"/>
      <c r="M50" s="188"/>
      <c r="N50" s="188"/>
      <c r="O50" s="188"/>
      <c r="P50" s="188"/>
    </row>
    <row r="51" spans="1:16">
      <c r="G51" s="6"/>
      <c r="H51" s="188"/>
      <c r="I51" s="188"/>
      <c r="J51" s="188"/>
      <c r="K51" s="188"/>
      <c r="L51" s="188"/>
      <c r="M51" s="188"/>
      <c r="N51" s="188"/>
      <c r="O51" s="188"/>
      <c r="P51" s="188"/>
    </row>
    <row r="52" spans="1:16">
      <c r="B52" s="187" t="s">
        <v>113</v>
      </c>
      <c r="J52" s="188"/>
      <c r="K52" s="188"/>
      <c r="P52" s="265"/>
    </row>
    <row r="53" spans="1:16">
      <c r="A53" s="3" t="s">
        <v>95</v>
      </c>
      <c r="B53" s="187" t="s">
        <v>102</v>
      </c>
      <c r="G53" s="6"/>
      <c r="P53" s="190"/>
    </row>
    <row r="54" spans="1:16">
      <c r="B54" s="187"/>
      <c r="G54" s="6"/>
      <c r="O54" s="188"/>
      <c r="P54" s="188"/>
    </row>
    <row r="55" spans="1:16">
      <c r="B55" s="187"/>
      <c r="G55" s="6"/>
    </row>
    <row r="56" spans="1:16">
      <c r="B56" s="187" t="s">
        <v>114</v>
      </c>
    </row>
    <row r="57" spans="1:16">
      <c r="B57" s="187" t="s">
        <v>96</v>
      </c>
      <c r="G57" s="16"/>
    </row>
    <row r="58" spans="1:16">
      <c r="A58" s="226"/>
    </row>
    <row r="59" spans="1:16">
      <c r="A59" s="226"/>
      <c r="B59" s="18"/>
      <c r="C59" s="18"/>
      <c r="D59" s="18"/>
      <c r="E59" s="18"/>
      <c r="F59" s="18"/>
      <c r="G59" s="18"/>
    </row>
    <row r="60" spans="1:16">
      <c r="A60" s="226"/>
      <c r="B60" s="19"/>
      <c r="C60" s="19"/>
      <c r="D60" s="19"/>
      <c r="E60" s="18"/>
      <c r="F60" s="18"/>
      <c r="G60" s="18"/>
    </row>
    <row r="61" spans="1:16">
      <c r="A61" s="226"/>
      <c r="E61" s="18"/>
      <c r="F61" s="18"/>
      <c r="G61" s="18"/>
    </row>
    <row r="62" spans="1:16">
      <c r="A62" s="227"/>
      <c r="E62" s="21"/>
    </row>
    <row r="63" spans="1:16">
      <c r="A63" s="226"/>
    </row>
    <row r="64" spans="1:16">
      <c r="A64" s="226"/>
      <c r="B64" s="2"/>
      <c r="C64" s="2"/>
      <c r="D64" s="2"/>
    </row>
    <row r="65" spans="1:4">
      <c r="A65" s="228"/>
      <c r="B65" s="19"/>
      <c r="C65" s="19"/>
      <c r="D65" s="19"/>
    </row>
    <row r="66" spans="1:4">
      <c r="A66" s="228"/>
      <c r="B66" s="19"/>
      <c r="C66" s="19"/>
      <c r="D66" s="19"/>
    </row>
    <row r="67" spans="1:4">
      <c r="A67" s="229"/>
      <c r="B67" s="19"/>
      <c r="C67" s="19"/>
      <c r="D67" s="19"/>
    </row>
    <row r="68" spans="1:4">
      <c r="A68" s="227"/>
      <c r="B68" s="24"/>
      <c r="C68" s="24"/>
      <c r="D68" s="24"/>
    </row>
    <row r="69" spans="1:4">
      <c r="A69" s="227"/>
      <c r="B69" s="25"/>
      <c r="C69" s="25"/>
      <c r="D69" s="25"/>
    </row>
    <row r="70" spans="1:4">
      <c r="A70" s="227"/>
      <c r="B70" s="25"/>
      <c r="C70" s="25"/>
      <c r="D70" s="25"/>
    </row>
    <row r="71" spans="1:4">
      <c r="A71" s="228"/>
      <c r="B71" s="18"/>
      <c r="C71" s="18"/>
      <c r="D71" s="18"/>
    </row>
    <row r="72" spans="1:4">
      <c r="A72" s="228"/>
      <c r="B72" s="18"/>
      <c r="C72" s="18"/>
      <c r="D72" s="18"/>
    </row>
    <row r="73" spans="1:4">
      <c r="A73" s="227"/>
      <c r="B73" s="24"/>
      <c r="C73" s="24"/>
      <c r="D73" s="24"/>
    </row>
    <row r="74" spans="1:4">
      <c r="A74" s="227"/>
      <c r="B74" s="25"/>
      <c r="C74" s="25"/>
      <c r="D74" s="25"/>
    </row>
    <row r="75" spans="1:4">
      <c r="A75" s="14"/>
      <c r="B75" s="25"/>
      <c r="C75" s="25"/>
      <c r="D75" s="25"/>
    </row>
    <row r="76" spans="1:4">
      <c r="A76" s="14"/>
      <c r="B76" s="25"/>
      <c r="C76" s="25"/>
      <c r="D76" s="25"/>
    </row>
    <row r="77" spans="1:4">
      <c r="A77" s="14"/>
      <c r="B77" s="25"/>
      <c r="C77" s="25"/>
      <c r="D77" s="25"/>
    </row>
    <row r="78" spans="1:4">
      <c r="A78" s="210"/>
      <c r="B78" s="18"/>
      <c r="C78" s="18"/>
      <c r="D78" s="18"/>
    </row>
    <row r="79" spans="1:4">
      <c r="A79" s="210"/>
      <c r="B79" s="18"/>
      <c r="C79" s="18"/>
      <c r="D79" s="18"/>
    </row>
    <row r="80" spans="1:4">
      <c r="A80" s="210"/>
      <c r="B80" s="18"/>
      <c r="C80" s="18"/>
      <c r="D80" s="18"/>
    </row>
    <row r="81" spans="1:4">
      <c r="A81" s="14"/>
      <c r="B81" s="25"/>
      <c r="C81" s="25"/>
      <c r="D81" s="25"/>
    </row>
    <row r="82" spans="1:4">
      <c r="A82" s="210"/>
      <c r="B82" s="14"/>
      <c r="C82" s="14"/>
      <c r="D82" s="14"/>
    </row>
  </sheetData>
  <sheetProtection selectLockedCells="1"/>
  <mergeCells count="16">
    <mergeCell ref="A8:A9"/>
    <mergeCell ref="B8:B9"/>
    <mergeCell ref="O8:O9"/>
    <mergeCell ref="P8:P9"/>
    <mergeCell ref="N8:N9"/>
    <mergeCell ref="M8:M9"/>
    <mergeCell ref="L8:L9"/>
    <mergeCell ref="E8:F8"/>
    <mergeCell ref="B6:E6"/>
    <mergeCell ref="J8:J9"/>
    <mergeCell ref="K8:K9"/>
    <mergeCell ref="G8:G9"/>
    <mergeCell ref="I8:I9"/>
    <mergeCell ref="H8:H9"/>
    <mergeCell ref="B7:F7"/>
    <mergeCell ref="C8:D8"/>
  </mergeCells>
  <phoneticPr fontId="3" type="noConversion"/>
  <pageMargins left="0.17" right="0.17" top="0.35" bottom="0.31" header="0.23" footer="0.17"/>
  <pageSetup scale="45" fitToHeight="2" orientation="landscape" horizontalDpi="300" verticalDpi="300" r:id="rId1"/>
  <headerFooter alignWithMargins="0"/>
  <cellWatches>
    <cellWatch r="M8"/>
  </cellWatches>
  <ignoredErrors>
    <ignoredError sqref="A10:A49" numberStoredAsText="1"/>
    <ignoredError sqref="M16:P16 I16 C10:K10 D16 L10:P10 C33:D33 F16:G16" formulaRange="1"/>
    <ignoredError sqref="N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1"/>
  </sheetPr>
  <dimension ref="A1:P82"/>
  <sheetViews>
    <sheetView zoomScaleNormal="100" workbookViewId="0">
      <pane xSplit="2" ySplit="9" topLeftCell="C51" activePane="bottomRight" state="frozen"/>
      <selection pane="topRight" activeCell="C1" sqref="C1"/>
      <selection pane="bottomLeft" activeCell="A10" sqref="A10"/>
      <selection pane="bottomRight" activeCell="B53" sqref="B53"/>
    </sheetView>
  </sheetViews>
  <sheetFormatPr defaultColWidth="9.109375" defaultRowHeight="13.8"/>
  <cols>
    <col min="1" max="1" width="4.109375" style="1" customWidth="1"/>
    <col min="2" max="2" width="64.109375" style="3" customWidth="1"/>
    <col min="3" max="6" width="11" style="3" customWidth="1"/>
    <col min="7" max="7" width="15.88671875" style="3" customWidth="1"/>
    <col min="8" max="14" width="16.88671875" style="3" customWidth="1"/>
    <col min="15" max="16" width="18.88671875" style="3" customWidth="1"/>
    <col min="17" max="16384" width="9.109375" style="3"/>
  </cols>
  <sheetData>
    <row r="1" spans="1:16">
      <c r="B1" s="2" t="s">
        <v>66</v>
      </c>
    </row>
    <row r="2" spans="1:16" s="6" customFormat="1">
      <c r="A2" s="165"/>
      <c r="B2" s="153" t="s">
        <v>31</v>
      </c>
      <c r="C2" s="153"/>
      <c r="D2" s="153"/>
      <c r="E2" s="155"/>
      <c r="F2" s="155"/>
      <c r="G2" s="155"/>
      <c r="K2" s="3"/>
      <c r="L2" s="3"/>
      <c r="M2" s="3"/>
      <c r="N2" s="3"/>
      <c r="O2" s="3"/>
      <c r="P2" s="3"/>
    </row>
    <row r="3" spans="1:16" ht="13.5" customHeight="1">
      <c r="A3" s="166"/>
      <c r="B3" s="159" t="s">
        <v>62</v>
      </c>
      <c r="C3" s="160"/>
      <c r="D3" s="160"/>
      <c r="E3" s="160"/>
      <c r="F3" s="161"/>
      <c r="G3" s="161"/>
      <c r="J3" s="8"/>
    </row>
    <row r="4" spans="1:16">
      <c r="B4" s="153" t="str">
        <f>დაზღვევა!B4</f>
        <v>კომპანიის დასახელება: ___სს ”პსპ დაზღვევა”__</v>
      </c>
      <c r="C4" s="156"/>
      <c r="D4" s="156"/>
      <c r="E4" s="156"/>
      <c r="F4" s="161"/>
      <c r="G4" s="161"/>
      <c r="J4" s="8"/>
    </row>
    <row r="5" spans="1:16">
      <c r="B5" s="153" t="str">
        <f>დაზღვევა!B5</f>
        <v>საანგარიშო პერიოდი: _2024 წლის 9 თვე_</v>
      </c>
      <c r="C5" s="156"/>
      <c r="D5" s="156"/>
      <c r="E5" s="156"/>
      <c r="F5" s="161"/>
      <c r="G5" s="161"/>
      <c r="N5" s="10"/>
      <c r="O5" s="10"/>
      <c r="P5" s="10"/>
    </row>
    <row r="6" spans="1:16">
      <c r="B6" s="267"/>
      <c r="C6" s="267"/>
      <c r="D6" s="267"/>
      <c r="E6" s="267"/>
      <c r="F6" s="162"/>
      <c r="G6" s="161"/>
      <c r="N6" s="10"/>
      <c r="O6" s="10"/>
      <c r="P6" s="10"/>
    </row>
    <row r="7" spans="1:16" ht="14.25" customHeight="1" thickBot="1">
      <c r="B7" s="270" t="s">
        <v>25</v>
      </c>
      <c r="C7" s="270"/>
      <c r="D7" s="270"/>
      <c r="E7" s="270"/>
      <c r="F7" s="271"/>
      <c r="G7" s="161"/>
      <c r="J7" s="12"/>
      <c r="M7" s="12"/>
      <c r="N7" s="10"/>
      <c r="O7" s="10"/>
      <c r="P7" s="10"/>
    </row>
    <row r="8" spans="1:16" s="13" customFormat="1" ht="63" customHeight="1">
      <c r="A8" s="288" t="s">
        <v>70</v>
      </c>
      <c r="B8" s="290" t="s">
        <v>46</v>
      </c>
      <c r="C8" s="292" t="s">
        <v>32</v>
      </c>
      <c r="D8" s="287"/>
      <c r="E8" s="287" t="s">
        <v>33</v>
      </c>
      <c r="F8" s="287"/>
      <c r="G8" s="287" t="s">
        <v>94</v>
      </c>
      <c r="H8" s="283" t="s">
        <v>34</v>
      </c>
      <c r="I8" s="283" t="s">
        <v>42</v>
      </c>
      <c r="J8" s="283" t="s">
        <v>35</v>
      </c>
      <c r="K8" s="283" t="s">
        <v>36</v>
      </c>
      <c r="L8" s="283" t="s">
        <v>37</v>
      </c>
      <c r="M8" s="283" t="s">
        <v>30</v>
      </c>
      <c r="N8" s="285" t="s">
        <v>29</v>
      </c>
      <c r="O8" s="283" t="s">
        <v>38</v>
      </c>
      <c r="P8" s="281" t="s">
        <v>90</v>
      </c>
    </row>
    <row r="9" spans="1:16" s="13" customFormat="1" ht="75.75" customHeight="1" thickBot="1">
      <c r="A9" s="289"/>
      <c r="B9" s="291"/>
      <c r="C9" s="163" t="s">
        <v>26</v>
      </c>
      <c r="D9" s="164" t="s">
        <v>27</v>
      </c>
      <c r="E9" s="164" t="s">
        <v>26</v>
      </c>
      <c r="F9" s="164" t="s">
        <v>27</v>
      </c>
      <c r="G9" s="286"/>
      <c r="H9" s="284"/>
      <c r="I9" s="284"/>
      <c r="J9" s="284"/>
      <c r="K9" s="284"/>
      <c r="L9" s="284"/>
      <c r="M9" s="284"/>
      <c r="N9" s="286"/>
      <c r="O9" s="284"/>
      <c r="P9" s="282"/>
    </row>
    <row r="10" spans="1:16" s="2" customFormat="1" ht="15" thickBot="1">
      <c r="A10" s="173" t="s">
        <v>71</v>
      </c>
      <c r="B10" s="184" t="s">
        <v>0</v>
      </c>
      <c r="C10" s="48">
        <f>SUM(C11:C14)</f>
        <v>0</v>
      </c>
      <c r="D10" s="49">
        <f>SUM(D11:D14)</f>
        <v>0</v>
      </c>
      <c r="E10" s="49">
        <f>SUM(E11:E14)</f>
        <v>0</v>
      </c>
      <c r="F10" s="49">
        <f>SUM(F11:F14)</f>
        <v>0</v>
      </c>
      <c r="G10" s="50"/>
      <c r="H10" s="49">
        <f t="shared" ref="H10:P10" si="0">SUM(H11:H14)</f>
        <v>0</v>
      </c>
      <c r="I10" s="49">
        <f t="shared" si="0"/>
        <v>0</v>
      </c>
      <c r="J10" s="49">
        <f t="shared" si="0"/>
        <v>0</v>
      </c>
      <c r="K10" s="49">
        <f t="shared" si="0"/>
        <v>0</v>
      </c>
      <c r="L10" s="49">
        <f t="shared" si="0"/>
        <v>0</v>
      </c>
      <c r="M10" s="49">
        <f t="shared" si="0"/>
        <v>0</v>
      </c>
      <c r="N10" s="51">
        <f t="shared" si="0"/>
        <v>0</v>
      </c>
      <c r="O10" s="49">
        <f t="shared" si="0"/>
        <v>0</v>
      </c>
      <c r="P10" s="52">
        <f t="shared" si="0"/>
        <v>0</v>
      </c>
    </row>
    <row r="11" spans="1:16" ht="14.4">
      <c r="A11" s="174"/>
      <c r="B11" s="143" t="s">
        <v>1</v>
      </c>
      <c r="C11" s="53"/>
      <c r="D11" s="54"/>
      <c r="E11" s="54"/>
      <c r="F11" s="54"/>
      <c r="G11" s="55"/>
      <c r="H11" s="54"/>
      <c r="I11" s="54"/>
      <c r="J11" s="54"/>
      <c r="K11" s="54"/>
      <c r="L11" s="54"/>
      <c r="M11" s="54"/>
      <c r="N11" s="56"/>
      <c r="O11" s="54"/>
      <c r="P11" s="57"/>
    </row>
    <row r="12" spans="1:16" ht="14.4">
      <c r="A12" s="175"/>
      <c r="B12" s="144" t="s">
        <v>2</v>
      </c>
      <c r="C12" s="58"/>
      <c r="D12" s="59"/>
      <c r="E12" s="59"/>
      <c r="F12" s="59"/>
      <c r="G12" s="60"/>
      <c r="H12" s="59"/>
      <c r="I12" s="59"/>
      <c r="J12" s="59"/>
      <c r="K12" s="59"/>
      <c r="L12" s="59"/>
      <c r="M12" s="59"/>
      <c r="N12" s="61"/>
      <c r="O12" s="59"/>
      <c r="P12" s="62"/>
    </row>
    <row r="13" spans="1:16" ht="14.4">
      <c r="A13" s="175"/>
      <c r="B13" s="144" t="s">
        <v>60</v>
      </c>
      <c r="C13" s="58"/>
      <c r="D13" s="59"/>
      <c r="E13" s="59"/>
      <c r="F13" s="59"/>
      <c r="G13" s="60"/>
      <c r="H13" s="59"/>
      <c r="I13" s="59"/>
      <c r="J13" s="59"/>
      <c r="K13" s="59"/>
      <c r="L13" s="59"/>
      <c r="M13" s="59"/>
      <c r="N13" s="61"/>
      <c r="O13" s="59"/>
      <c r="P13" s="62"/>
    </row>
    <row r="14" spans="1:16" ht="15" thickBot="1">
      <c r="A14" s="176"/>
      <c r="B14" s="145" t="s">
        <v>47</v>
      </c>
      <c r="C14" s="58"/>
      <c r="D14" s="59"/>
      <c r="E14" s="59"/>
      <c r="F14" s="59"/>
      <c r="G14" s="60"/>
      <c r="H14" s="59"/>
      <c r="I14" s="59"/>
      <c r="J14" s="59"/>
      <c r="K14" s="59"/>
      <c r="L14" s="59"/>
      <c r="M14" s="59"/>
      <c r="N14" s="61"/>
      <c r="O14" s="59"/>
      <c r="P14" s="62"/>
    </row>
    <row r="15" spans="1:16" s="2" customFormat="1" ht="15" thickBot="1">
      <c r="A15" s="142" t="s">
        <v>72</v>
      </c>
      <c r="B15" s="37" t="s">
        <v>4</v>
      </c>
      <c r="C15" s="67"/>
      <c r="D15" s="68"/>
      <c r="E15" s="68"/>
      <c r="F15" s="68"/>
      <c r="G15" s="69"/>
      <c r="H15" s="68"/>
      <c r="I15" s="68"/>
      <c r="J15" s="68"/>
      <c r="K15" s="68"/>
      <c r="L15" s="68"/>
      <c r="M15" s="68"/>
      <c r="N15" s="70"/>
      <c r="O15" s="68"/>
      <c r="P15" s="71"/>
    </row>
    <row r="16" spans="1:16" ht="15" thickBot="1">
      <c r="A16" s="177" t="s">
        <v>73</v>
      </c>
      <c r="B16" s="146" t="s">
        <v>3</v>
      </c>
      <c r="C16" s="72">
        <f>SUM(C17:C18)</f>
        <v>0</v>
      </c>
      <c r="D16" s="73">
        <f>SUM(D17:D18)</f>
        <v>0</v>
      </c>
      <c r="E16" s="73">
        <f>SUM(E17:E18)</f>
        <v>0</v>
      </c>
      <c r="F16" s="73">
        <f>SUM(F17:F18)</f>
        <v>0</v>
      </c>
      <c r="G16" s="69"/>
      <c r="H16" s="73">
        <f t="shared" ref="H16:P16" si="1">SUM(H17:H18)</f>
        <v>0</v>
      </c>
      <c r="I16" s="73">
        <f t="shared" si="1"/>
        <v>0</v>
      </c>
      <c r="J16" s="73">
        <f t="shared" si="1"/>
        <v>0</v>
      </c>
      <c r="K16" s="73">
        <f t="shared" si="1"/>
        <v>0</v>
      </c>
      <c r="L16" s="73">
        <f t="shared" si="1"/>
        <v>0</v>
      </c>
      <c r="M16" s="73">
        <f t="shared" si="1"/>
        <v>0</v>
      </c>
      <c r="N16" s="70"/>
      <c r="O16" s="73">
        <f t="shared" si="1"/>
        <v>0</v>
      </c>
      <c r="P16" s="74">
        <f t="shared" si="1"/>
        <v>0</v>
      </c>
    </row>
    <row r="17" spans="1:16" ht="14.4">
      <c r="A17" s="174"/>
      <c r="B17" s="147" t="s">
        <v>48</v>
      </c>
      <c r="C17" s="53"/>
      <c r="D17" s="54"/>
      <c r="E17" s="54"/>
      <c r="F17" s="54"/>
      <c r="G17" s="55"/>
      <c r="H17" s="54"/>
      <c r="I17" s="54"/>
      <c r="J17" s="54"/>
      <c r="K17" s="54"/>
      <c r="L17" s="54"/>
      <c r="M17" s="54"/>
      <c r="N17" s="75"/>
      <c r="O17" s="54"/>
      <c r="P17" s="57"/>
    </row>
    <row r="18" spans="1:16" ht="28.2" thickBot="1">
      <c r="A18" s="176"/>
      <c r="B18" s="148" t="s">
        <v>49</v>
      </c>
      <c r="C18" s="63"/>
      <c r="D18" s="64"/>
      <c r="E18" s="64"/>
      <c r="F18" s="64"/>
      <c r="G18" s="65"/>
      <c r="H18" s="64"/>
      <c r="I18" s="64"/>
      <c r="J18" s="64"/>
      <c r="K18" s="64"/>
      <c r="L18" s="64"/>
      <c r="M18" s="64"/>
      <c r="N18" s="76"/>
      <c r="O18" s="64"/>
      <c r="P18" s="66"/>
    </row>
    <row r="19" spans="1:16" s="2" customFormat="1" ht="15" thickBot="1">
      <c r="A19" s="142" t="s">
        <v>74</v>
      </c>
      <c r="B19" s="37" t="s">
        <v>5</v>
      </c>
      <c r="C19" s="77"/>
      <c r="D19" s="68"/>
      <c r="E19" s="68"/>
      <c r="F19" s="68"/>
      <c r="G19" s="69"/>
      <c r="H19" s="69"/>
      <c r="I19" s="69"/>
      <c r="J19" s="69"/>
      <c r="K19" s="69"/>
      <c r="L19" s="68"/>
      <c r="M19" s="68"/>
      <c r="N19" s="70"/>
      <c r="O19" s="68"/>
      <c r="P19" s="71"/>
    </row>
    <row r="20" spans="1:16" s="2" customFormat="1" ht="28.2" thickBot="1">
      <c r="A20" s="178" t="s">
        <v>75</v>
      </c>
      <c r="B20" s="35" t="s">
        <v>50</v>
      </c>
      <c r="C20" s="72">
        <f t="shared" ref="C20:P20" si="2">SUM(C21:C22)</f>
        <v>0</v>
      </c>
      <c r="D20" s="73">
        <f t="shared" si="2"/>
        <v>0</v>
      </c>
      <c r="E20" s="73">
        <f t="shared" si="2"/>
        <v>0</v>
      </c>
      <c r="F20" s="73">
        <f>SUM(F21:F22)</f>
        <v>0</v>
      </c>
      <c r="G20" s="69"/>
      <c r="H20" s="73">
        <f t="shared" si="2"/>
        <v>0</v>
      </c>
      <c r="I20" s="73">
        <f t="shared" si="2"/>
        <v>0</v>
      </c>
      <c r="J20" s="73">
        <f t="shared" si="2"/>
        <v>0</v>
      </c>
      <c r="K20" s="73">
        <f t="shared" si="2"/>
        <v>0</v>
      </c>
      <c r="L20" s="73">
        <f t="shared" si="2"/>
        <v>0</v>
      </c>
      <c r="M20" s="73">
        <f t="shared" si="2"/>
        <v>0</v>
      </c>
      <c r="N20" s="70"/>
      <c r="O20" s="73">
        <f t="shared" si="2"/>
        <v>0</v>
      </c>
      <c r="P20" s="74">
        <f t="shared" si="2"/>
        <v>0</v>
      </c>
    </row>
    <row r="21" spans="1:16" ht="14.4">
      <c r="A21" s="179"/>
      <c r="B21" s="39" t="s">
        <v>6</v>
      </c>
      <c r="C21" s="53"/>
      <c r="D21" s="54"/>
      <c r="E21" s="54"/>
      <c r="F21" s="54"/>
      <c r="G21" s="78"/>
      <c r="H21" s="54"/>
      <c r="I21" s="54"/>
      <c r="J21" s="54"/>
      <c r="K21" s="54"/>
      <c r="L21" s="54"/>
      <c r="M21" s="54"/>
      <c r="N21" s="75"/>
      <c r="O21" s="54"/>
      <c r="P21" s="57"/>
    </row>
    <row r="22" spans="1:16" ht="15" thickBot="1">
      <c r="A22" s="176"/>
      <c r="B22" s="40" t="s">
        <v>7</v>
      </c>
      <c r="C22" s="63"/>
      <c r="D22" s="64"/>
      <c r="E22" s="64"/>
      <c r="F22" s="64"/>
      <c r="G22" s="79"/>
      <c r="H22" s="64"/>
      <c r="I22" s="64"/>
      <c r="J22" s="64"/>
      <c r="K22" s="64"/>
      <c r="L22" s="64"/>
      <c r="M22" s="64"/>
      <c r="N22" s="76"/>
      <c r="O22" s="64"/>
      <c r="P22" s="66"/>
    </row>
    <row r="23" spans="1:16" s="2" customFormat="1" ht="28.2" thickBot="1">
      <c r="A23" s="178" t="s">
        <v>76</v>
      </c>
      <c r="B23" s="35" t="s">
        <v>51</v>
      </c>
      <c r="C23" s="72">
        <f>SUM(C24:C26)</f>
        <v>0</v>
      </c>
      <c r="D23" s="73">
        <f t="shared" ref="D23:P23" si="3">SUM(D24:D26)</f>
        <v>0</v>
      </c>
      <c r="E23" s="73">
        <f t="shared" si="3"/>
        <v>0</v>
      </c>
      <c r="F23" s="73">
        <f>SUM(F24:F26)</f>
        <v>0</v>
      </c>
      <c r="G23" s="69"/>
      <c r="H23" s="73">
        <f t="shared" si="3"/>
        <v>0</v>
      </c>
      <c r="I23" s="73">
        <f t="shared" si="3"/>
        <v>0</v>
      </c>
      <c r="J23" s="73">
        <f t="shared" si="3"/>
        <v>0</v>
      </c>
      <c r="K23" s="73">
        <f t="shared" si="3"/>
        <v>0</v>
      </c>
      <c r="L23" s="73">
        <f t="shared" si="3"/>
        <v>0</v>
      </c>
      <c r="M23" s="73">
        <f t="shared" si="3"/>
        <v>0</v>
      </c>
      <c r="N23" s="70"/>
      <c r="O23" s="73">
        <f t="shared" si="3"/>
        <v>0</v>
      </c>
      <c r="P23" s="74">
        <f t="shared" si="3"/>
        <v>0</v>
      </c>
    </row>
    <row r="24" spans="1:16" s="2" customFormat="1" ht="27.6">
      <c r="A24" s="179"/>
      <c r="B24" s="39" t="s">
        <v>8</v>
      </c>
      <c r="C24" s="53"/>
      <c r="D24" s="54"/>
      <c r="E24" s="54"/>
      <c r="F24" s="54"/>
      <c r="G24" s="78"/>
      <c r="H24" s="54"/>
      <c r="I24" s="54"/>
      <c r="J24" s="54"/>
      <c r="K24" s="54"/>
      <c r="L24" s="54"/>
      <c r="M24" s="54"/>
      <c r="N24" s="75"/>
      <c r="O24" s="54"/>
      <c r="P24" s="57"/>
    </row>
    <row r="25" spans="1:16" ht="27.6">
      <c r="A25" s="175"/>
      <c r="B25" s="41" t="s">
        <v>9</v>
      </c>
      <c r="C25" s="58"/>
      <c r="D25" s="59"/>
      <c r="E25" s="59"/>
      <c r="F25" s="59"/>
      <c r="G25" s="80"/>
      <c r="H25" s="59"/>
      <c r="I25" s="59"/>
      <c r="J25" s="59"/>
      <c r="K25" s="59"/>
      <c r="L25" s="59"/>
      <c r="M25" s="59"/>
      <c r="N25" s="81"/>
      <c r="O25" s="59"/>
      <c r="P25" s="62"/>
    </row>
    <row r="26" spans="1:16" ht="28.2" thickBot="1">
      <c r="A26" s="180"/>
      <c r="B26" s="40" t="s">
        <v>10</v>
      </c>
      <c r="C26" s="82"/>
      <c r="D26" s="83"/>
      <c r="E26" s="83"/>
      <c r="F26" s="83"/>
      <c r="G26" s="65"/>
      <c r="H26" s="83"/>
      <c r="I26" s="83"/>
      <c r="J26" s="83"/>
      <c r="K26" s="83"/>
      <c r="L26" s="83"/>
      <c r="M26" s="83"/>
      <c r="N26" s="76"/>
      <c r="O26" s="83"/>
      <c r="P26" s="84"/>
    </row>
    <row r="27" spans="1:16" ht="15" thickBot="1">
      <c r="A27" s="178" t="s">
        <v>77</v>
      </c>
      <c r="B27" s="34" t="s">
        <v>11</v>
      </c>
      <c r="C27" s="77"/>
      <c r="D27" s="68"/>
      <c r="E27" s="68"/>
      <c r="F27" s="68"/>
      <c r="G27" s="69"/>
      <c r="H27" s="68"/>
      <c r="I27" s="68"/>
      <c r="J27" s="68"/>
      <c r="K27" s="68"/>
      <c r="L27" s="68"/>
      <c r="M27" s="68"/>
      <c r="N27" s="70"/>
      <c r="O27" s="68"/>
      <c r="P27" s="71"/>
    </row>
    <row r="28" spans="1:16" ht="28.2" thickBot="1">
      <c r="A28" s="178" t="s">
        <v>78</v>
      </c>
      <c r="B28" s="33" t="s">
        <v>52</v>
      </c>
      <c r="C28" s="77"/>
      <c r="D28" s="68"/>
      <c r="E28" s="68"/>
      <c r="F28" s="68"/>
      <c r="G28" s="85"/>
      <c r="H28" s="68"/>
      <c r="I28" s="68"/>
      <c r="J28" s="68"/>
      <c r="K28" s="68"/>
      <c r="L28" s="68"/>
      <c r="M28" s="68"/>
      <c r="N28" s="70"/>
      <c r="O28" s="68"/>
      <c r="P28" s="71"/>
    </row>
    <row r="29" spans="1:16" s="2" customFormat="1" ht="28.2" thickBot="1">
      <c r="A29" s="178" t="s">
        <v>79</v>
      </c>
      <c r="B29" s="35" t="s">
        <v>12</v>
      </c>
      <c r="C29" s="72">
        <f>SUM(C30:C31)</f>
        <v>0</v>
      </c>
      <c r="D29" s="73">
        <f t="shared" ref="D29:P29" si="4">SUM(D30:D31)</f>
        <v>0</v>
      </c>
      <c r="E29" s="73">
        <f t="shared" si="4"/>
        <v>0</v>
      </c>
      <c r="F29" s="73">
        <f>SUM(F30:F31)</f>
        <v>0</v>
      </c>
      <c r="G29" s="69"/>
      <c r="H29" s="73">
        <f t="shared" si="4"/>
        <v>0</v>
      </c>
      <c r="I29" s="73">
        <f t="shared" si="4"/>
        <v>0</v>
      </c>
      <c r="J29" s="73">
        <f t="shared" si="4"/>
        <v>0</v>
      </c>
      <c r="K29" s="73">
        <f t="shared" si="4"/>
        <v>0</v>
      </c>
      <c r="L29" s="73">
        <f t="shared" si="4"/>
        <v>0</v>
      </c>
      <c r="M29" s="73">
        <f t="shared" si="4"/>
        <v>0</v>
      </c>
      <c r="N29" s="70"/>
      <c r="O29" s="73">
        <f t="shared" si="4"/>
        <v>0</v>
      </c>
      <c r="P29" s="74">
        <f t="shared" si="4"/>
        <v>0</v>
      </c>
    </row>
    <row r="30" spans="1:16" ht="14.4">
      <c r="A30" s="179"/>
      <c r="B30" s="39" t="s">
        <v>24</v>
      </c>
      <c r="C30" s="53"/>
      <c r="D30" s="54"/>
      <c r="E30" s="54"/>
      <c r="F30" s="54"/>
      <c r="G30" s="55"/>
      <c r="H30" s="54"/>
      <c r="I30" s="54"/>
      <c r="J30" s="54"/>
      <c r="K30" s="54"/>
      <c r="L30" s="54"/>
      <c r="M30" s="54"/>
      <c r="N30" s="75"/>
      <c r="O30" s="54"/>
      <c r="P30" s="57"/>
    </row>
    <row r="31" spans="1:16" ht="28.2" thickBot="1">
      <c r="A31" s="176"/>
      <c r="B31" s="40" t="s">
        <v>53</v>
      </c>
      <c r="C31" s="63"/>
      <c r="D31" s="64"/>
      <c r="E31" s="64"/>
      <c r="F31" s="64"/>
      <c r="G31" s="65"/>
      <c r="H31" s="64"/>
      <c r="I31" s="64"/>
      <c r="J31" s="64"/>
      <c r="K31" s="64"/>
      <c r="L31" s="64"/>
      <c r="M31" s="64"/>
      <c r="N31" s="76"/>
      <c r="O31" s="64"/>
      <c r="P31" s="66"/>
    </row>
    <row r="32" spans="1:16" ht="28.2" thickBot="1">
      <c r="A32" s="178" t="s">
        <v>80</v>
      </c>
      <c r="B32" s="35" t="s">
        <v>54</v>
      </c>
      <c r="C32" s="77"/>
      <c r="D32" s="68"/>
      <c r="E32" s="68"/>
      <c r="F32" s="68"/>
      <c r="G32" s="85"/>
      <c r="H32" s="68"/>
      <c r="I32" s="68"/>
      <c r="J32" s="68"/>
      <c r="K32" s="68"/>
      <c r="L32" s="68"/>
      <c r="M32" s="68"/>
      <c r="N32" s="70"/>
      <c r="O32" s="68"/>
      <c r="P32" s="71"/>
    </row>
    <row r="33" spans="1:16" ht="28.2" thickBot="1">
      <c r="A33" s="178" t="s">
        <v>81</v>
      </c>
      <c r="B33" s="35" t="s">
        <v>13</v>
      </c>
      <c r="C33" s="72">
        <f>SUM(C34:C35)</f>
        <v>0</v>
      </c>
      <c r="D33" s="73">
        <f>SUM(D34:D35)</f>
        <v>0</v>
      </c>
      <c r="E33" s="73">
        <f>SUM(E34:E35)</f>
        <v>0</v>
      </c>
      <c r="F33" s="73">
        <f>SUM(F34:F35)</f>
        <v>0</v>
      </c>
      <c r="G33" s="69"/>
      <c r="H33" s="73">
        <f t="shared" ref="H33:M33" si="5">SUM(H34:H35)</f>
        <v>0</v>
      </c>
      <c r="I33" s="73">
        <f t="shared" si="5"/>
        <v>0</v>
      </c>
      <c r="J33" s="73">
        <f t="shared" si="5"/>
        <v>0</v>
      </c>
      <c r="K33" s="73">
        <f t="shared" si="5"/>
        <v>0</v>
      </c>
      <c r="L33" s="73">
        <f t="shared" si="5"/>
        <v>0</v>
      </c>
      <c r="M33" s="73">
        <f t="shared" si="5"/>
        <v>0</v>
      </c>
      <c r="N33" s="70"/>
      <c r="O33" s="73">
        <f>SUM(O34:O35)</f>
        <v>0</v>
      </c>
      <c r="P33" s="74">
        <f>SUM(P34:P35)</f>
        <v>0</v>
      </c>
    </row>
    <row r="34" spans="1:16" s="2" customFormat="1" ht="14.4">
      <c r="A34" s="179"/>
      <c r="B34" s="38" t="s">
        <v>45</v>
      </c>
      <c r="C34" s="58"/>
      <c r="D34" s="59"/>
      <c r="E34" s="59"/>
      <c r="F34" s="59"/>
      <c r="G34" s="60"/>
      <c r="H34" s="59"/>
      <c r="I34" s="59"/>
      <c r="J34" s="59"/>
      <c r="K34" s="59"/>
      <c r="L34" s="59"/>
      <c r="M34" s="59"/>
      <c r="N34" s="81"/>
      <c r="O34" s="59"/>
      <c r="P34" s="62"/>
    </row>
    <row r="35" spans="1:16" s="2" customFormat="1" ht="28.2" thickBot="1">
      <c r="A35" s="176"/>
      <c r="B35" s="40" t="s">
        <v>55</v>
      </c>
      <c r="C35" s="63"/>
      <c r="D35" s="64"/>
      <c r="E35" s="64"/>
      <c r="F35" s="64"/>
      <c r="G35" s="65"/>
      <c r="H35" s="64"/>
      <c r="I35" s="64"/>
      <c r="J35" s="64"/>
      <c r="K35" s="64"/>
      <c r="L35" s="64"/>
      <c r="M35" s="64"/>
      <c r="N35" s="76"/>
      <c r="O35" s="64"/>
      <c r="P35" s="66"/>
    </row>
    <row r="36" spans="1:16" ht="15" thickBot="1">
      <c r="A36" s="178" t="s">
        <v>82</v>
      </c>
      <c r="B36" s="34" t="s">
        <v>14</v>
      </c>
      <c r="C36" s="77"/>
      <c r="D36" s="68"/>
      <c r="E36" s="68"/>
      <c r="F36" s="68"/>
      <c r="G36" s="69"/>
      <c r="H36" s="68"/>
      <c r="I36" s="68"/>
      <c r="J36" s="68"/>
      <c r="K36" s="68"/>
      <c r="L36" s="68"/>
      <c r="M36" s="68"/>
      <c r="N36" s="70"/>
      <c r="O36" s="68"/>
      <c r="P36" s="71"/>
    </row>
    <row r="37" spans="1:16" ht="28.2" thickBot="1">
      <c r="A37" s="178" t="s">
        <v>83</v>
      </c>
      <c r="B37" s="35" t="s">
        <v>56</v>
      </c>
      <c r="C37" s="77"/>
      <c r="D37" s="68"/>
      <c r="E37" s="68"/>
      <c r="F37" s="68"/>
      <c r="G37" s="69"/>
      <c r="H37" s="68"/>
      <c r="I37" s="68"/>
      <c r="J37" s="68"/>
      <c r="K37" s="68"/>
      <c r="L37" s="68"/>
      <c r="M37" s="68"/>
      <c r="N37" s="70"/>
      <c r="O37" s="68"/>
      <c r="P37" s="71"/>
    </row>
    <row r="38" spans="1:16" ht="15" thickBot="1">
      <c r="A38" s="178" t="s">
        <v>84</v>
      </c>
      <c r="B38" s="33" t="s">
        <v>15</v>
      </c>
      <c r="C38" s="77"/>
      <c r="D38" s="68"/>
      <c r="E38" s="68"/>
      <c r="F38" s="68"/>
      <c r="G38" s="69"/>
      <c r="H38" s="68"/>
      <c r="I38" s="68"/>
      <c r="J38" s="68"/>
      <c r="K38" s="68"/>
      <c r="L38" s="68"/>
      <c r="M38" s="68"/>
      <c r="N38" s="70"/>
      <c r="O38" s="68"/>
      <c r="P38" s="71"/>
    </row>
    <row r="39" spans="1:16" ht="15" thickBot="1">
      <c r="A39" s="178" t="s">
        <v>85</v>
      </c>
      <c r="B39" s="33" t="s">
        <v>57</v>
      </c>
      <c r="C39" s="72">
        <f>SUM(C40:C42)</f>
        <v>0</v>
      </c>
      <c r="D39" s="73">
        <f>SUM(D40:D42)</f>
        <v>0</v>
      </c>
      <c r="E39" s="73">
        <f t="shared" ref="E39:P39" si="6">SUM(E40:E42)</f>
        <v>0</v>
      </c>
      <c r="F39" s="73">
        <f t="shared" si="6"/>
        <v>0</v>
      </c>
      <c r="G39" s="69"/>
      <c r="H39" s="73">
        <f t="shared" si="6"/>
        <v>0</v>
      </c>
      <c r="I39" s="73">
        <f t="shared" si="6"/>
        <v>0</v>
      </c>
      <c r="J39" s="73">
        <f t="shared" si="6"/>
        <v>0</v>
      </c>
      <c r="K39" s="73">
        <f t="shared" si="6"/>
        <v>0</v>
      </c>
      <c r="L39" s="73">
        <f t="shared" si="6"/>
        <v>0</v>
      </c>
      <c r="M39" s="73">
        <f t="shared" si="6"/>
        <v>0</v>
      </c>
      <c r="N39" s="70"/>
      <c r="O39" s="73">
        <f t="shared" si="6"/>
        <v>0</v>
      </c>
      <c r="P39" s="74">
        <f t="shared" si="6"/>
        <v>0</v>
      </c>
    </row>
    <row r="40" spans="1:16" ht="27.6">
      <c r="A40" s="179"/>
      <c r="B40" s="42" t="s">
        <v>16</v>
      </c>
      <c r="C40" s="53"/>
      <c r="D40" s="54"/>
      <c r="E40" s="54"/>
      <c r="F40" s="54"/>
      <c r="G40" s="55"/>
      <c r="H40" s="54"/>
      <c r="I40" s="54"/>
      <c r="J40" s="54"/>
      <c r="K40" s="54"/>
      <c r="L40" s="54"/>
      <c r="M40" s="54"/>
      <c r="N40" s="75"/>
      <c r="O40" s="54"/>
      <c r="P40" s="57"/>
    </row>
    <row r="41" spans="1:16" s="2" customFormat="1" ht="14.4">
      <c r="A41" s="175"/>
      <c r="B41" s="41" t="s">
        <v>17</v>
      </c>
      <c r="C41" s="58"/>
      <c r="D41" s="59"/>
      <c r="E41" s="59"/>
      <c r="F41" s="59"/>
      <c r="G41" s="60"/>
      <c r="H41" s="59"/>
      <c r="I41" s="59"/>
      <c r="J41" s="59"/>
      <c r="K41" s="59"/>
      <c r="L41" s="59"/>
      <c r="M41" s="59"/>
      <c r="N41" s="81"/>
      <c r="O41" s="59"/>
      <c r="P41" s="62"/>
    </row>
    <row r="42" spans="1:16" s="2" customFormat="1" ht="15" thickBot="1">
      <c r="A42" s="181"/>
      <c r="B42" s="43" t="s">
        <v>18</v>
      </c>
      <c r="C42" s="63"/>
      <c r="D42" s="64"/>
      <c r="E42" s="64"/>
      <c r="F42" s="64"/>
      <c r="G42" s="65"/>
      <c r="H42" s="64"/>
      <c r="I42" s="64"/>
      <c r="J42" s="64"/>
      <c r="K42" s="64"/>
      <c r="L42" s="64"/>
      <c r="M42" s="64"/>
      <c r="N42" s="76"/>
      <c r="O42" s="64"/>
      <c r="P42" s="66"/>
    </row>
    <row r="43" spans="1:16" s="2" customFormat="1" ht="15" thickBot="1">
      <c r="A43" s="178" t="s">
        <v>86</v>
      </c>
      <c r="B43" s="33" t="s">
        <v>19</v>
      </c>
      <c r="C43" s="77"/>
      <c r="D43" s="68"/>
      <c r="E43" s="68"/>
      <c r="F43" s="68"/>
      <c r="G43" s="69"/>
      <c r="H43" s="68"/>
      <c r="I43" s="68"/>
      <c r="J43" s="68"/>
      <c r="K43" s="68"/>
      <c r="L43" s="68"/>
      <c r="M43" s="68"/>
      <c r="N43" s="70"/>
      <c r="O43" s="68"/>
      <c r="P43" s="71"/>
    </row>
    <row r="44" spans="1:16" ht="28.2" thickBot="1">
      <c r="A44" s="178" t="s">
        <v>87</v>
      </c>
      <c r="B44" s="35" t="s">
        <v>58</v>
      </c>
      <c r="C44" s="72">
        <f>SUM(C45:C47)</f>
        <v>0</v>
      </c>
      <c r="D44" s="73">
        <f>SUM(D45:D47)</f>
        <v>0</v>
      </c>
      <c r="E44" s="73">
        <f>SUM(E45:E47)</f>
        <v>0</v>
      </c>
      <c r="F44" s="73">
        <f>SUM(F45:F47)</f>
        <v>0</v>
      </c>
      <c r="G44" s="69"/>
      <c r="H44" s="73">
        <f t="shared" ref="H44:M44" si="7">SUM(H45:H47)</f>
        <v>0</v>
      </c>
      <c r="I44" s="73">
        <f t="shared" si="7"/>
        <v>0</v>
      </c>
      <c r="J44" s="73">
        <f t="shared" si="7"/>
        <v>0</v>
      </c>
      <c r="K44" s="73">
        <f t="shared" si="7"/>
        <v>0</v>
      </c>
      <c r="L44" s="73">
        <f t="shared" si="7"/>
        <v>0</v>
      </c>
      <c r="M44" s="73">
        <f t="shared" si="7"/>
        <v>0</v>
      </c>
      <c r="N44" s="70"/>
      <c r="O44" s="73">
        <f>SUM(O45:O47)</f>
        <v>0</v>
      </c>
      <c r="P44" s="74">
        <f>SUM(P45:P47)</f>
        <v>0</v>
      </c>
    </row>
    <row r="45" spans="1:16" ht="14.4">
      <c r="A45" s="179"/>
      <c r="B45" s="44" t="s">
        <v>20</v>
      </c>
      <c r="C45" s="58"/>
      <c r="D45" s="59"/>
      <c r="E45" s="59"/>
      <c r="F45" s="59"/>
      <c r="G45" s="60"/>
      <c r="H45" s="59"/>
      <c r="I45" s="59"/>
      <c r="J45" s="59"/>
      <c r="K45" s="59"/>
      <c r="L45" s="59"/>
      <c r="M45" s="59"/>
      <c r="N45" s="81"/>
      <c r="O45" s="59"/>
      <c r="P45" s="62"/>
    </row>
    <row r="46" spans="1:16" ht="14.4">
      <c r="A46" s="182"/>
      <c r="B46" s="45" t="s">
        <v>21</v>
      </c>
      <c r="C46" s="58"/>
      <c r="D46" s="59"/>
      <c r="E46" s="59"/>
      <c r="F46" s="59"/>
      <c r="G46" s="60"/>
      <c r="H46" s="59"/>
      <c r="I46" s="59"/>
      <c r="J46" s="59"/>
      <c r="K46" s="59"/>
      <c r="L46" s="59"/>
      <c r="M46" s="59"/>
      <c r="N46" s="81"/>
      <c r="O46" s="59"/>
      <c r="P46" s="62"/>
    </row>
    <row r="47" spans="1:16" s="2" customFormat="1" ht="15" thickBot="1">
      <c r="A47" s="183"/>
      <c r="B47" s="45" t="s">
        <v>22</v>
      </c>
      <c r="C47" s="63"/>
      <c r="D47" s="64"/>
      <c r="E47" s="64"/>
      <c r="F47" s="64"/>
      <c r="G47" s="65"/>
      <c r="H47" s="64"/>
      <c r="I47" s="64"/>
      <c r="J47" s="64"/>
      <c r="K47" s="64"/>
      <c r="L47" s="64"/>
      <c r="M47" s="64"/>
      <c r="N47" s="76"/>
      <c r="O47" s="64"/>
      <c r="P47" s="66"/>
    </row>
    <row r="48" spans="1:16" s="2" customFormat="1" ht="15" thickBot="1">
      <c r="A48" s="178" t="s">
        <v>88</v>
      </c>
      <c r="B48" s="33" t="s">
        <v>23</v>
      </c>
      <c r="C48" s="67"/>
      <c r="D48" s="68"/>
      <c r="E48" s="68"/>
      <c r="F48" s="68"/>
      <c r="G48" s="69"/>
      <c r="H48" s="68"/>
      <c r="I48" s="68"/>
      <c r="J48" s="68"/>
      <c r="K48" s="68"/>
      <c r="L48" s="68"/>
      <c r="M48" s="68"/>
      <c r="N48" s="70"/>
      <c r="O48" s="68"/>
      <c r="P48" s="71"/>
    </row>
    <row r="49" spans="1:16" ht="14.4" thickBot="1">
      <c r="A49" s="46"/>
      <c r="B49" s="47" t="s">
        <v>28</v>
      </c>
      <c r="C49" s="86"/>
      <c r="D49" s="87"/>
      <c r="E49" s="87"/>
      <c r="F49" s="87"/>
      <c r="G49" s="87"/>
      <c r="H49" s="88">
        <f>H10+H15+H16+H20+H23+H27+H28+H29+H32+H33+H36+H37+H38+H39+H43+H44+H48</f>
        <v>0</v>
      </c>
      <c r="I49" s="88">
        <f>I10+I15+I16+I20+I23+I27+I28+I29+I32+I33+I36+I37+I38+I39+I43+I44+I48</f>
        <v>0</v>
      </c>
      <c r="J49" s="88">
        <f>J10+J15+J16+J20+J23+J27+J28+J29+J32+J33+J36+J37+J38+J39+J43+J44+J48</f>
        <v>0</v>
      </c>
      <c r="K49" s="88">
        <f>K10+K15+K16+K20+K23+K27+K28+K29+K32+K33+K36+K37+K38+K39+K43+K44+K48</f>
        <v>0</v>
      </c>
      <c r="L49" s="88">
        <f>L10+L15+L16+L19+L20+L23+L27+L28+L29+L32+L33+L36+L37+L38+L39+L43+L44+L48</f>
        <v>0</v>
      </c>
      <c r="M49" s="88">
        <f>M10+M15+M16+M19+M20+M23+M27+M28+M29+M32+M33+M36+M37+M38+M39+M43+M44+M48</f>
        <v>0</v>
      </c>
      <c r="N49" s="88">
        <f>N10</f>
        <v>0</v>
      </c>
      <c r="O49" s="88">
        <f>O10+O15+O16+O19+O20+O23+O27+O28+O29+O32+O33+O36+O37+O38+O39+O43+O44+O48</f>
        <v>0</v>
      </c>
      <c r="P49" s="88">
        <f>P10+P15+P16+P19+P20+P23+P27+P28+P29+P32+P33+P36+P37+P38+P39+P43+P44+P48</f>
        <v>0</v>
      </c>
    </row>
    <row r="50" spans="1:16">
      <c r="G50" s="6"/>
    </row>
    <row r="51" spans="1:16">
      <c r="G51" s="6"/>
    </row>
    <row r="52" spans="1:16">
      <c r="B52" s="3" t="str">
        <f>დაზღვევა!B52</f>
        <v xml:space="preserve">გენერალური დირექტორი (დირექტორი) __ალექსანდრე გოგიბერიძე__ </v>
      </c>
    </row>
    <row r="53" spans="1:16">
      <c r="B53" s="3" t="str">
        <f>დაზღვევა!B53</f>
        <v xml:space="preserve">                                                                                                      (სახელი გვარი)</v>
      </c>
      <c r="G53" s="6"/>
    </row>
    <row r="54" spans="1:16">
      <c r="G54" s="6"/>
    </row>
    <row r="55" spans="1:16" ht="16.2">
      <c r="A55" s="15"/>
      <c r="G55" s="6"/>
    </row>
    <row r="56" spans="1:16" ht="16.2">
      <c r="A56" s="15"/>
      <c r="B56" s="3" t="str">
        <f>დაზღვევა!B56</f>
        <v>ანგარიშგებაზე პასუხისმგებელი პირი    ____სალომე გლოველი, (+995 95 50 55 01), s.gloveli@ipsp.ge____</v>
      </c>
    </row>
    <row r="57" spans="1:16">
      <c r="B57" s="3" t="str">
        <f>დაზღვევა!B57</f>
        <v xml:space="preserve">                                                                                       (სახელი გვარი, ტელეფონის ნომერი, ელ–ფოსტის მისამართი)</v>
      </c>
      <c r="G57" s="16"/>
    </row>
    <row r="58" spans="1:16">
      <c r="A58" s="17"/>
    </row>
    <row r="59" spans="1:16">
      <c r="A59" s="17"/>
      <c r="B59" s="18"/>
      <c r="C59" s="18"/>
      <c r="D59" s="18"/>
      <c r="E59" s="18"/>
      <c r="F59" s="18"/>
      <c r="G59" s="18"/>
    </row>
    <row r="60" spans="1:16">
      <c r="A60" s="17"/>
      <c r="B60" s="19"/>
      <c r="C60" s="19"/>
      <c r="D60" s="19"/>
      <c r="E60" s="18"/>
      <c r="F60" s="18"/>
      <c r="G60" s="18"/>
    </row>
    <row r="61" spans="1:16">
      <c r="A61" s="17"/>
      <c r="E61" s="18"/>
      <c r="F61" s="18"/>
      <c r="G61" s="18"/>
    </row>
    <row r="62" spans="1:16">
      <c r="A62" s="20"/>
      <c r="E62" s="21"/>
    </row>
    <row r="63" spans="1:16">
      <c r="A63" s="17"/>
    </row>
    <row r="64" spans="1:16">
      <c r="A64" s="17"/>
      <c r="B64" s="2"/>
      <c r="C64" s="2"/>
      <c r="D64" s="2"/>
    </row>
    <row r="65" spans="1:4">
      <c r="A65" s="22"/>
      <c r="B65" s="19"/>
      <c r="C65" s="19"/>
      <c r="D65" s="19"/>
    </row>
    <row r="66" spans="1:4">
      <c r="A66" s="22"/>
      <c r="B66" s="19"/>
      <c r="C66" s="19"/>
      <c r="D66" s="19"/>
    </row>
    <row r="67" spans="1:4">
      <c r="A67" s="23"/>
      <c r="B67" s="19"/>
      <c r="C67" s="19"/>
      <c r="D67" s="19"/>
    </row>
    <row r="68" spans="1:4">
      <c r="A68" s="20"/>
      <c r="B68" s="24"/>
      <c r="C68" s="24"/>
      <c r="D68" s="24"/>
    </row>
    <row r="69" spans="1:4">
      <c r="A69" s="20"/>
      <c r="B69" s="25"/>
      <c r="C69" s="25"/>
      <c r="D69" s="25"/>
    </row>
    <row r="70" spans="1:4">
      <c r="A70" s="20"/>
      <c r="B70" s="25"/>
      <c r="C70" s="25"/>
      <c r="D70" s="25"/>
    </row>
    <row r="71" spans="1:4">
      <c r="A71" s="22"/>
      <c r="B71" s="18"/>
      <c r="C71" s="18"/>
      <c r="D71" s="18"/>
    </row>
    <row r="72" spans="1:4">
      <c r="A72" s="22"/>
      <c r="B72" s="18"/>
      <c r="C72" s="18"/>
      <c r="D72" s="18"/>
    </row>
    <row r="73" spans="1:4">
      <c r="A73" s="20"/>
      <c r="B73" s="24"/>
      <c r="C73" s="24"/>
      <c r="D73" s="24"/>
    </row>
    <row r="74" spans="1:4">
      <c r="A74" s="20"/>
      <c r="B74" s="25"/>
      <c r="C74" s="25"/>
      <c r="D74" s="25"/>
    </row>
    <row r="75" spans="1:4">
      <c r="A75" s="26"/>
      <c r="B75" s="25"/>
      <c r="C75" s="25"/>
      <c r="D75" s="25"/>
    </row>
    <row r="76" spans="1:4">
      <c r="A76" s="26"/>
      <c r="B76" s="25"/>
      <c r="C76" s="25"/>
      <c r="D76" s="25"/>
    </row>
    <row r="77" spans="1:4">
      <c r="A77" s="26"/>
      <c r="B77" s="25"/>
      <c r="C77" s="25"/>
      <c r="D77" s="25"/>
    </row>
    <row r="78" spans="1:4">
      <c r="A78" s="27"/>
      <c r="B78" s="18"/>
      <c r="C78" s="18"/>
      <c r="D78" s="18"/>
    </row>
    <row r="79" spans="1:4">
      <c r="A79" s="27"/>
      <c r="B79" s="18"/>
      <c r="C79" s="18"/>
      <c r="D79" s="18"/>
    </row>
    <row r="80" spans="1:4">
      <c r="A80" s="27"/>
      <c r="B80" s="18"/>
      <c r="C80" s="18"/>
      <c r="D80" s="18"/>
    </row>
    <row r="81" spans="1:4">
      <c r="A81" s="26"/>
      <c r="B81" s="25"/>
      <c r="C81" s="25"/>
      <c r="D81" s="25"/>
    </row>
    <row r="82" spans="1:4">
      <c r="A82" s="27"/>
      <c r="B82" s="14"/>
      <c r="C82" s="14"/>
      <c r="D82" s="14"/>
    </row>
  </sheetData>
  <mergeCells count="16">
    <mergeCell ref="B6:E6"/>
    <mergeCell ref="B7:F7"/>
    <mergeCell ref="A8:A9"/>
    <mergeCell ref="B8:B9"/>
    <mergeCell ref="C8:D8"/>
    <mergeCell ref="E8:F8"/>
    <mergeCell ref="G8:G9"/>
    <mergeCell ref="H8:H9"/>
    <mergeCell ref="I8:I9"/>
    <mergeCell ref="J8:J9"/>
    <mergeCell ref="O8:O9"/>
    <mergeCell ref="P8:P9"/>
    <mergeCell ref="K8:K9"/>
    <mergeCell ref="L8:L9"/>
    <mergeCell ref="M8:M9"/>
    <mergeCell ref="N8:N9"/>
  </mergeCells>
  <phoneticPr fontId="123" type="noConversion"/>
  <pageMargins left="0.17" right="0.17" top="0.35" bottom="0.31" header="0.23" footer="0.17"/>
  <pageSetup scale="45" orientation="landscape" r:id="rId1"/>
  <headerFooter alignWithMargins="0"/>
  <ignoredErrors>
    <ignoredError sqref="B4:B5" unlockedFormula="1"/>
    <ignoredError sqref="A10:A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4"/>
  </sheetPr>
  <dimension ref="A1:P82"/>
  <sheetViews>
    <sheetView zoomScaleNormal="100" workbookViewId="0">
      <pane xSplit="2" ySplit="9" topLeftCell="C40" activePane="bottomRight" state="frozen"/>
      <selection pane="topRight" activeCell="C1" sqref="C1"/>
      <selection pane="bottomLeft" activeCell="A10" sqref="A10"/>
      <selection pane="bottomRight" activeCell="L52" sqref="L52"/>
    </sheetView>
  </sheetViews>
  <sheetFormatPr defaultColWidth="9.109375" defaultRowHeight="13.8"/>
  <cols>
    <col min="1" max="1" width="4.109375" style="1" customWidth="1"/>
    <col min="2" max="2" width="64.109375" style="3" customWidth="1"/>
    <col min="3" max="6" width="11" style="3" customWidth="1"/>
    <col min="7" max="7" width="15.88671875" style="3" customWidth="1"/>
    <col min="8" max="14" width="16.88671875" style="3" customWidth="1"/>
    <col min="15" max="15" width="18.88671875" style="3" customWidth="1"/>
    <col min="16" max="16" width="16.88671875" style="3" customWidth="1"/>
    <col min="17" max="16384" width="9.109375" style="3"/>
  </cols>
  <sheetData>
    <row r="1" spans="1:16">
      <c r="B1" s="2" t="s">
        <v>67</v>
      </c>
      <c r="P1" s="186" t="s">
        <v>103</v>
      </c>
    </row>
    <row r="2" spans="1:16" s="155" customFormat="1">
      <c r="A2" s="165"/>
      <c r="B2" s="153" t="str">
        <f>დაზღვევა!B2</f>
        <v>საერთო მონაცემები საანგარიშო პერიოდის განმავლობაში გაწეული პირდაპირი დაზღვევის საქმიანობის შესახებ</v>
      </c>
      <c r="C2" s="153"/>
      <c r="D2" s="153"/>
      <c r="K2" s="161"/>
      <c r="L2" s="161"/>
      <c r="M2" s="161"/>
      <c r="N2" s="161"/>
      <c r="O2" s="161"/>
      <c r="P2" s="161"/>
    </row>
    <row r="3" spans="1:16" s="161" customFormat="1" ht="13.5" customHeight="1">
      <c r="A3" s="166"/>
      <c r="B3" s="154"/>
      <c r="C3" s="160"/>
      <c r="D3" s="160"/>
      <c r="E3" s="160"/>
      <c r="J3" s="167"/>
    </row>
    <row r="4" spans="1:16" s="161" customFormat="1">
      <c r="A4" s="166"/>
      <c r="B4" s="153" t="str">
        <f>დაზღვევა!B4</f>
        <v>კომპანიის დასახელება: ___სს ”პსპ დაზღვევა”__</v>
      </c>
      <c r="C4" s="156"/>
      <c r="D4" s="156"/>
      <c r="E4" s="156"/>
      <c r="J4" s="167"/>
    </row>
    <row r="5" spans="1:16" s="161" customFormat="1">
      <c r="A5" s="166"/>
      <c r="B5" s="171" t="str">
        <f>დაზღვევა!B5</f>
        <v>საანგარიშო პერიოდი: _2024 წლის 9 თვე_</v>
      </c>
      <c r="C5" s="156"/>
      <c r="D5" s="156"/>
      <c r="E5" s="156"/>
      <c r="N5" s="168"/>
      <c r="O5" s="168"/>
      <c r="P5" s="168"/>
    </row>
    <row r="6" spans="1:16" s="161" customFormat="1">
      <c r="A6" s="166"/>
      <c r="B6" s="267"/>
      <c r="C6" s="267"/>
      <c r="D6" s="267"/>
      <c r="E6" s="267"/>
      <c r="F6" s="162"/>
      <c r="N6" s="168"/>
      <c r="O6" s="168"/>
      <c r="P6" s="168"/>
    </row>
    <row r="7" spans="1:16" s="161" customFormat="1" ht="14.25" customHeight="1" thickBot="1">
      <c r="A7" s="166"/>
      <c r="B7" s="270" t="s">
        <v>25</v>
      </c>
      <c r="C7" s="270"/>
      <c r="D7" s="270"/>
      <c r="E7" s="270"/>
      <c r="F7" s="271"/>
      <c r="J7" s="169"/>
      <c r="M7" s="169"/>
      <c r="N7" s="168"/>
      <c r="O7" s="168"/>
      <c r="P7" s="168"/>
    </row>
    <row r="8" spans="1:16" s="13" customFormat="1" ht="63" customHeight="1">
      <c r="A8" s="288" t="s">
        <v>70</v>
      </c>
      <c r="B8" s="293" t="s">
        <v>46</v>
      </c>
      <c r="C8" s="295" t="s">
        <v>32</v>
      </c>
      <c r="D8" s="283"/>
      <c r="E8" s="283" t="s">
        <v>33</v>
      </c>
      <c r="F8" s="283"/>
      <c r="G8" s="283" t="s">
        <v>94</v>
      </c>
      <c r="H8" s="283" t="s">
        <v>34</v>
      </c>
      <c r="I8" s="283" t="s">
        <v>42</v>
      </c>
      <c r="J8" s="283" t="s">
        <v>35</v>
      </c>
      <c r="K8" s="283" t="s">
        <v>36</v>
      </c>
      <c r="L8" s="283" t="s">
        <v>37</v>
      </c>
      <c r="M8" s="283" t="s">
        <v>30</v>
      </c>
      <c r="N8" s="285" t="s">
        <v>29</v>
      </c>
      <c r="O8" s="283" t="s">
        <v>38</v>
      </c>
      <c r="P8" s="281" t="s">
        <v>89</v>
      </c>
    </row>
    <row r="9" spans="1:16" s="13" customFormat="1" ht="74.25" customHeight="1" thickBot="1">
      <c r="A9" s="289"/>
      <c r="B9" s="294"/>
      <c r="C9" s="150" t="s">
        <v>26</v>
      </c>
      <c r="D9" s="36" t="s">
        <v>27</v>
      </c>
      <c r="E9" s="36" t="s">
        <v>26</v>
      </c>
      <c r="F9" s="36" t="s">
        <v>27</v>
      </c>
      <c r="G9" s="284"/>
      <c r="H9" s="284"/>
      <c r="I9" s="284"/>
      <c r="J9" s="284"/>
      <c r="K9" s="284"/>
      <c r="L9" s="284"/>
      <c r="M9" s="284"/>
      <c r="N9" s="286"/>
      <c r="O9" s="284"/>
      <c r="P9" s="282"/>
    </row>
    <row r="10" spans="1:16" s="2" customFormat="1" ht="15" thickBot="1">
      <c r="A10" s="173" t="s">
        <v>71</v>
      </c>
      <c r="B10" s="184" t="s">
        <v>0</v>
      </c>
      <c r="C10" s="99">
        <f>დაზღვევა!C10+'დაზღვევა 100% გადაზღვევით'!C10</f>
        <v>3</v>
      </c>
      <c r="D10" s="100">
        <f>დაზღვევა!D10+'დაზღვევა 100% გადაზღვევით'!D10</f>
        <v>11980</v>
      </c>
      <c r="E10" s="100">
        <f>დაზღვევა!E10+'დაზღვევა 100% გადაზღვევით'!E10</f>
        <v>5</v>
      </c>
      <c r="F10" s="100">
        <f>დაზღვევა!F10+'დაზღვევა 100% გადაზღვევით'!F10</f>
        <v>14376</v>
      </c>
      <c r="G10" s="101"/>
      <c r="H10" s="100">
        <f>დაზღვევა!H10+'დაზღვევა 100% გადაზღვევით'!H10</f>
        <v>63921000</v>
      </c>
      <c r="I10" s="100">
        <f>დაზღვევა!I10+'დაზღვევა 100% გადაზღვევით'!I10</f>
        <v>63921000</v>
      </c>
      <c r="J10" s="100">
        <f>დაზღვევა!J10+'დაზღვევა 100% გადაზღვევით'!J10</f>
        <v>81675250</v>
      </c>
      <c r="K10" s="100">
        <f>დაზღვევა!K10+'დაზღვევა 100% გადაზღვევით'!K10</f>
        <v>81675250</v>
      </c>
      <c r="L10" s="100">
        <f>დაზღვევა!L10+'დაზღვევა 100% გადაზღვევით'!L10</f>
        <v>150840.11629999871</v>
      </c>
      <c r="M10" s="100">
        <f>დაზღვევა!M10+'დაზღვევა 100% გადაზღვევით'!M10</f>
        <v>0</v>
      </c>
      <c r="N10" s="102">
        <f>დაზღვევა!N10+'დაზღვევა 100% გადაზღვევით'!N10</f>
        <v>150840.11629999871</v>
      </c>
      <c r="O10" s="100">
        <f>დაზღვევა!O10+'დაზღვევა 100% გადაზღვევით'!O10</f>
        <v>177788.41</v>
      </c>
      <c r="P10" s="103">
        <f>დაზღვევა!P10+'დაზღვევა 100% გადაზღვევით'!P10</f>
        <v>177788.41</v>
      </c>
    </row>
    <row r="11" spans="1:16" ht="14.4">
      <c r="A11" s="174"/>
      <c r="B11" s="143" t="s">
        <v>1</v>
      </c>
      <c r="C11" s="104">
        <f>დაზღვევა!C11+'დაზღვევა 100% გადაზღვევით'!C11</f>
        <v>3</v>
      </c>
      <c r="D11" s="105">
        <f>დაზღვევა!D11+'დაზღვევა 100% გადაზღვევით'!D11</f>
        <v>11980</v>
      </c>
      <c r="E11" s="105">
        <f>დაზღვევა!E11+'დაზღვევა 100% გადაზღვევით'!E11</f>
        <v>5</v>
      </c>
      <c r="F11" s="105">
        <f>დაზღვევა!F11+'დაზღვევა 100% გადაზღვევით'!F11</f>
        <v>14376</v>
      </c>
      <c r="G11" s="106"/>
      <c r="H11" s="105">
        <f>დაზღვევა!H11+'დაზღვევა 100% გადაზღვევით'!H11</f>
        <v>63921000</v>
      </c>
      <c r="I11" s="105">
        <f>დაზღვევა!I11+'დაზღვევა 100% გადაზღვევით'!I11</f>
        <v>63921000</v>
      </c>
      <c r="J11" s="105">
        <f>დაზღვევა!J11+'დაზღვევა 100% გადაზღვევით'!J11</f>
        <v>81675250</v>
      </c>
      <c r="K11" s="105">
        <f>დაზღვევა!K11+'დაზღვევა 100% გადაზღვევით'!K11</f>
        <v>81675250</v>
      </c>
      <c r="L11" s="105">
        <f>დაზღვევა!L11+'დაზღვევა 100% გადაზღვევით'!L11</f>
        <v>150840.11629999871</v>
      </c>
      <c r="M11" s="105">
        <f>დაზღვევა!M11+'დაზღვევა 100% გადაზღვევით'!M11</f>
        <v>0</v>
      </c>
      <c r="N11" s="107">
        <f>დაზღვევა!N11+'დაზღვევა 100% გადაზღვევით'!N11</f>
        <v>150840.11629999871</v>
      </c>
      <c r="O11" s="105">
        <f>დაზღვევა!O11+'დაზღვევა 100% გადაზღვევით'!O11</f>
        <v>177788.41</v>
      </c>
      <c r="P11" s="108">
        <f>დაზღვევა!P11+'დაზღვევა 100% გადაზღვევით'!P11</f>
        <v>177788.41</v>
      </c>
    </row>
    <row r="12" spans="1:16" ht="14.4">
      <c r="A12" s="175"/>
      <c r="B12" s="144" t="s">
        <v>2</v>
      </c>
      <c r="C12" s="109">
        <f>დაზღვევა!C12+'დაზღვევა 100% გადაზღვევით'!C12</f>
        <v>0</v>
      </c>
      <c r="D12" s="110">
        <f>დაზღვევა!D12+'დაზღვევა 100% გადაზღვევით'!D12</f>
        <v>0</v>
      </c>
      <c r="E12" s="110">
        <f>დაზღვევა!E12+'დაზღვევა 100% გადაზღვევით'!E12</f>
        <v>0</v>
      </c>
      <c r="F12" s="110">
        <f>დაზღვევა!F12+'დაზღვევა 100% გადაზღვევით'!F12</f>
        <v>0</v>
      </c>
      <c r="G12" s="111"/>
      <c r="H12" s="110">
        <f>დაზღვევა!H12+'დაზღვევა 100% გადაზღვევით'!H12</f>
        <v>0</v>
      </c>
      <c r="I12" s="110">
        <f>დაზღვევა!I12+'დაზღვევა 100% გადაზღვევით'!I12</f>
        <v>0</v>
      </c>
      <c r="J12" s="110">
        <f>დაზღვევა!J12+'დაზღვევა 100% გადაზღვევით'!J12</f>
        <v>0</v>
      </c>
      <c r="K12" s="110">
        <f>დაზღვევა!K12+'დაზღვევა 100% გადაზღვევით'!K12</f>
        <v>0</v>
      </c>
      <c r="L12" s="110">
        <f>დაზღვევა!L12+'დაზღვევა 100% გადაზღვევით'!L12</f>
        <v>0</v>
      </c>
      <c r="M12" s="110">
        <f>დაზღვევა!M12+'დაზღვევა 100% გადაზღვევით'!M12</f>
        <v>0</v>
      </c>
      <c r="N12" s="112">
        <f>დაზღვევა!N12+'დაზღვევა 100% გადაზღვევით'!N12</f>
        <v>0</v>
      </c>
      <c r="O12" s="110">
        <f>დაზღვევა!O12+'დაზღვევა 100% გადაზღვევით'!O12</f>
        <v>0</v>
      </c>
      <c r="P12" s="113">
        <f>დაზღვევა!P12+'დაზღვევა 100% გადაზღვევით'!P12</f>
        <v>0</v>
      </c>
    </row>
    <row r="13" spans="1:16" ht="14.4">
      <c r="A13" s="175"/>
      <c r="B13" s="144" t="s">
        <v>60</v>
      </c>
      <c r="C13" s="109">
        <f>დაზღვევა!C13+'დაზღვევა 100% გადაზღვევით'!C13</f>
        <v>0</v>
      </c>
      <c r="D13" s="110">
        <f>დაზღვევა!D13+'დაზღვევა 100% გადაზღვევით'!D13</f>
        <v>0</v>
      </c>
      <c r="E13" s="110">
        <f>დაზღვევა!E13+'დაზღვევა 100% გადაზღვევით'!E13</f>
        <v>0</v>
      </c>
      <c r="F13" s="110">
        <f>დაზღვევა!F13+'დაზღვევა 100% გადაზღვევით'!F13</f>
        <v>0</v>
      </c>
      <c r="G13" s="111"/>
      <c r="H13" s="110">
        <f>დაზღვევა!H13+'დაზღვევა 100% გადაზღვევით'!H13</f>
        <v>0</v>
      </c>
      <c r="I13" s="110">
        <f>დაზღვევა!I13+'დაზღვევა 100% გადაზღვევით'!I13</f>
        <v>0</v>
      </c>
      <c r="J13" s="110">
        <f>დაზღვევა!J13+'დაზღვევა 100% გადაზღვევით'!J13</f>
        <v>0</v>
      </c>
      <c r="K13" s="110">
        <f>დაზღვევა!K13+'დაზღვევა 100% გადაზღვევით'!K13</f>
        <v>0</v>
      </c>
      <c r="L13" s="110">
        <f>დაზღვევა!L13+'დაზღვევა 100% გადაზღვევით'!L13</f>
        <v>0</v>
      </c>
      <c r="M13" s="110">
        <f>დაზღვევა!M13+'დაზღვევა 100% გადაზღვევით'!M13</f>
        <v>0</v>
      </c>
      <c r="N13" s="112">
        <f>დაზღვევა!N13+'დაზღვევა 100% გადაზღვევით'!N13</f>
        <v>0</v>
      </c>
      <c r="O13" s="110">
        <f>დაზღვევა!O13+'დაზღვევა 100% გადაზღვევით'!O13</f>
        <v>0</v>
      </c>
      <c r="P13" s="113">
        <f>დაზღვევა!P13+'დაზღვევა 100% გადაზღვევით'!P13</f>
        <v>0</v>
      </c>
    </row>
    <row r="14" spans="1:16" ht="15" thickBot="1">
      <c r="A14" s="176"/>
      <c r="B14" s="145" t="s">
        <v>47</v>
      </c>
      <c r="C14" s="109">
        <f>დაზღვევა!C14+'დაზღვევა 100% გადაზღვევით'!C14</f>
        <v>0</v>
      </c>
      <c r="D14" s="110">
        <f>დაზღვევა!D14+'დაზღვევა 100% გადაზღვევით'!D14</f>
        <v>0</v>
      </c>
      <c r="E14" s="110">
        <f>დაზღვევა!E14+'დაზღვევა 100% გადაზღვევით'!E14</f>
        <v>0</v>
      </c>
      <c r="F14" s="110">
        <f>დაზღვევა!F14+'დაზღვევა 100% გადაზღვევით'!F14</f>
        <v>0</v>
      </c>
      <c r="G14" s="111"/>
      <c r="H14" s="110">
        <f>დაზღვევა!H14+'დაზღვევა 100% გადაზღვევით'!H14</f>
        <v>0</v>
      </c>
      <c r="I14" s="110">
        <f>დაზღვევა!I14+'დაზღვევა 100% გადაზღვევით'!I14</f>
        <v>0</v>
      </c>
      <c r="J14" s="110">
        <f>დაზღვევა!J14+'დაზღვევა 100% გადაზღვევით'!J14</f>
        <v>0</v>
      </c>
      <c r="K14" s="110">
        <f>დაზღვევა!K14+'დაზღვევა 100% გადაზღვევით'!K14</f>
        <v>0</v>
      </c>
      <c r="L14" s="110">
        <f>დაზღვევა!L14+'დაზღვევა 100% გადაზღვევით'!L14</f>
        <v>0</v>
      </c>
      <c r="M14" s="110">
        <f>დაზღვევა!M14+'დაზღვევა 100% გადაზღვევით'!M14</f>
        <v>0</v>
      </c>
      <c r="N14" s="112">
        <f>დაზღვევა!N14+'დაზღვევა 100% გადაზღვევით'!N14</f>
        <v>0</v>
      </c>
      <c r="O14" s="110">
        <f>დაზღვევა!O14+'დაზღვევა 100% გადაზღვევით'!O14</f>
        <v>0</v>
      </c>
      <c r="P14" s="113">
        <f>დაზღვევა!P14+'დაზღვევა 100% გადაზღვევით'!P14</f>
        <v>0</v>
      </c>
    </row>
    <row r="15" spans="1:16" s="2" customFormat="1" ht="15" thickBot="1">
      <c r="A15" s="142" t="s">
        <v>72</v>
      </c>
      <c r="B15" s="37" t="s">
        <v>4</v>
      </c>
      <c r="C15" s="118">
        <f>დაზღვევა!C15+'დაზღვევა 100% გადაზღვევით'!C15</f>
        <v>3760</v>
      </c>
      <c r="D15" s="119">
        <f>დაზღვევა!D15+'დაზღვევა 100% გადაზღვევით'!D15</f>
        <v>31037</v>
      </c>
      <c r="E15" s="119">
        <f>დაზღვევა!E15+'დაზღვევა 100% გადაზღვევით'!E15</f>
        <v>854</v>
      </c>
      <c r="F15" s="119">
        <f>დაზღვევა!F15+'დაზღვევა 100% გადაზღვევით'!F15</f>
        <v>32946</v>
      </c>
      <c r="G15" s="120"/>
      <c r="H15" s="119">
        <f>დაზღვევა!H15+'დაზღვევა 100% გადაზღვევით'!H15</f>
        <v>5182122170</v>
      </c>
      <c r="I15" s="119">
        <f>დაზღვევა!I15+'დაზღვევა 100% გადაზღვევით'!I15</f>
        <v>5182122170</v>
      </c>
      <c r="J15" s="119">
        <f>დაზღვევა!J15+'დაზღვევა 100% გადაზღვევით'!J15</f>
        <v>4252998215</v>
      </c>
      <c r="K15" s="119">
        <f>დაზღვევა!K15+'დაზღვევა 100% გადაზღვევით'!K15</f>
        <v>4252998215</v>
      </c>
      <c r="L15" s="119">
        <f>დაზღვევა!L15+'დაზღვევა 100% გადაზღვევით'!L15</f>
        <v>152348.55519998999</v>
      </c>
      <c r="M15" s="119">
        <f>დაზღვევა!M15+'დაზღვევა 100% გადაზღვევით'!M15</f>
        <v>0</v>
      </c>
      <c r="N15" s="120"/>
      <c r="O15" s="119">
        <f>დაზღვევა!O15+'დაზღვევა 100% გადაზღვევით'!O15</f>
        <v>158041</v>
      </c>
      <c r="P15" s="121">
        <f>დაზღვევა!P15+'დაზღვევა 100% გადაზღვევით'!P15</f>
        <v>158041</v>
      </c>
    </row>
    <row r="16" spans="1:16" ht="15" thickBot="1">
      <c r="A16" s="177" t="s">
        <v>73</v>
      </c>
      <c r="B16" s="146" t="s">
        <v>3</v>
      </c>
      <c r="C16" s="122">
        <f>დაზღვევა!C16+'დაზღვევა 100% გადაზღვევით'!C16</f>
        <v>6186</v>
      </c>
      <c r="D16" s="123">
        <f>დაზღვევა!D16+'დაზღვევა 100% გადაზღვევით'!D16</f>
        <v>37353</v>
      </c>
      <c r="E16" s="123">
        <f>დაზღვევა!E16+'დაზღვევა 100% გადაზღვევით'!E16</f>
        <v>8040</v>
      </c>
      <c r="F16" s="123">
        <f>დაზღვევა!F16+'დაზღვევა 100% გადაზღვევით'!F16</f>
        <v>39835</v>
      </c>
      <c r="G16" s="120"/>
      <c r="H16" s="123">
        <f>დაზღვევა!H16+'დაზღვევა 100% გადაზღვევით'!H16</f>
        <v>365219349</v>
      </c>
      <c r="I16" s="123">
        <f>დაზღვევა!I16+'დაზღვევა 100% გადაზღვევით'!I16</f>
        <v>365219349</v>
      </c>
      <c r="J16" s="123">
        <f>დაზღვევა!J16+'დაზღვევა 100% გადაზღვევით'!J16</f>
        <v>340554884.09999996</v>
      </c>
      <c r="K16" s="123">
        <f>დაზღვევა!K16+'დაზღვევა 100% გადაზღვევით'!K16</f>
        <v>340554884.09999996</v>
      </c>
      <c r="L16" s="123">
        <f>დაზღვევა!L16+'დაზღვევა 100% გადაზღვევით'!L16</f>
        <v>852153.8441822778</v>
      </c>
      <c r="M16" s="123">
        <f>დაზღვევა!M16+'დაზღვევა 100% გადაზღვევით'!M16</f>
        <v>0</v>
      </c>
      <c r="N16" s="120"/>
      <c r="O16" s="123">
        <f>დაზღვევა!O16+'დაზღვევა 100% გადაზღვევით'!O16</f>
        <v>726546.6734356978</v>
      </c>
      <c r="P16" s="124">
        <f>დაზღვევა!P16+'დაზღვევა 100% გადაზღვევით'!P16</f>
        <v>726546.6734356978</v>
      </c>
    </row>
    <row r="17" spans="1:16" ht="14.4">
      <c r="A17" s="174"/>
      <c r="B17" s="147" t="s">
        <v>48</v>
      </c>
      <c r="C17" s="104">
        <f>დაზღვევა!C17+'დაზღვევა 100% გადაზღვევით'!C17</f>
        <v>732</v>
      </c>
      <c r="D17" s="105">
        <f>დაზღვევა!D17+'დაზღვევა 100% გადაზღვევით'!D17</f>
        <v>29351</v>
      </c>
      <c r="E17" s="105">
        <f>დაზღვევა!E17+'დაზღვევა 100% გადაზღვევით'!E17</f>
        <v>701</v>
      </c>
      <c r="F17" s="105">
        <f>დაზღვევა!F17+'დაზღვევა 100% გადაზღვევით'!F17</f>
        <v>29972</v>
      </c>
      <c r="G17" s="106"/>
      <c r="H17" s="105">
        <f>დაზღვევა!H17+'დაზღვევა 100% გადაზღვევით'!H17</f>
        <v>243556613</v>
      </c>
      <c r="I17" s="105">
        <f>დაზღვევა!I17+'დაზღვევა 100% გადაზღვევით'!I17</f>
        <v>243556613</v>
      </c>
      <c r="J17" s="105">
        <f>დაზღვევა!J17+'დაზღვევა 100% გადაზღვევით'!J17</f>
        <v>191210613</v>
      </c>
      <c r="K17" s="105">
        <f>დაზღვევა!K17+'დაზღვევა 100% გადაზღვევით'!K17</f>
        <v>191210613</v>
      </c>
      <c r="L17" s="105">
        <f>დაზღვევა!L17+'დაზღვევა 100% გადაზღვევით'!L17</f>
        <v>191295.56100000296</v>
      </c>
      <c r="M17" s="105">
        <f>დაზღვევა!M17+'დაზღვევა 100% გადაზღვევით'!M17</f>
        <v>0</v>
      </c>
      <c r="N17" s="106"/>
      <c r="O17" s="105">
        <f>დაზღვევა!O17+'დაზღვევა 100% გადაზღვევით'!O17</f>
        <v>159722.22540137282</v>
      </c>
      <c r="P17" s="108">
        <f>დაზღვევა!P17+'დაზღვევა 100% გადაზღვევით'!P17</f>
        <v>159722.22540137282</v>
      </c>
    </row>
    <row r="18" spans="1:16" ht="28.2" thickBot="1">
      <c r="A18" s="176"/>
      <c r="B18" s="148" t="s">
        <v>49</v>
      </c>
      <c r="C18" s="114">
        <f>დაზღვევა!C18+'დაზღვევა 100% გადაზღვევით'!C18</f>
        <v>5454</v>
      </c>
      <c r="D18" s="115">
        <f>დაზღვევა!D18+'დაზღვევა 100% გადაზღვევით'!D18</f>
        <v>8002</v>
      </c>
      <c r="E18" s="115">
        <f>დაზღვევა!E18+'დაზღვევა 100% გადაზღვევით'!E18</f>
        <v>7339</v>
      </c>
      <c r="F18" s="115">
        <f>დაზღვევა!F18+'დაზღვევა 100% გადაზღვევით'!F18</f>
        <v>9863</v>
      </c>
      <c r="G18" s="116"/>
      <c r="H18" s="115">
        <f>დაზღვევა!H18+'დაზღვევა 100% გადაზღვევით'!H18</f>
        <v>121662735.99999999</v>
      </c>
      <c r="I18" s="115">
        <f>დაზღვევა!I18+'დაზღვევა 100% გადაზღვევით'!I18</f>
        <v>121662735.99999999</v>
      </c>
      <c r="J18" s="115">
        <f>დაზღვევა!J18+'დაზღვევა 100% გადაზღვევით'!J18</f>
        <v>149344271.09999996</v>
      </c>
      <c r="K18" s="115">
        <f>დაზღვევა!K18+'დაზღვევა 100% გადაზღვევით'!K18</f>
        <v>149344271.09999996</v>
      </c>
      <c r="L18" s="115">
        <f>დაზღვევა!L18+'დაზღვევა 100% გადაზღვევით'!L18</f>
        <v>660858.2831822749</v>
      </c>
      <c r="M18" s="115">
        <f>დაზღვევა!M18+'დაზღვევა 100% გადაზღვევით'!M18</f>
        <v>0</v>
      </c>
      <c r="N18" s="116"/>
      <c r="O18" s="115">
        <f>დაზღვევა!O18+'დაზღვევა 100% გადაზღვევით'!O18</f>
        <v>566824.44803432492</v>
      </c>
      <c r="P18" s="117">
        <f>დაზღვევა!P18+'დაზღვევა 100% გადაზღვევით'!P18</f>
        <v>566824.44803432492</v>
      </c>
    </row>
    <row r="19" spans="1:16" s="2" customFormat="1" ht="15" thickBot="1">
      <c r="A19" s="142" t="s">
        <v>74</v>
      </c>
      <c r="B19" s="37" t="s">
        <v>5</v>
      </c>
      <c r="C19" s="125">
        <f>დაზღვევა!C19+'დაზღვევა 100% გადაზღვევით'!C19</f>
        <v>814</v>
      </c>
      <c r="D19" s="119">
        <f>დაზღვევა!D19+'დაზღვევა 100% გადაზღვევით'!D19</f>
        <v>48783</v>
      </c>
      <c r="E19" s="119">
        <f>დაზღვევა!E19+'დაზღვევა 100% გადაზღვევით'!E19</f>
        <v>788</v>
      </c>
      <c r="F19" s="119">
        <f>დაზღვევა!F19+'დაზღვევა 100% გადაზღვევით'!F19</f>
        <v>54289</v>
      </c>
      <c r="G19" s="120"/>
      <c r="H19" s="120"/>
      <c r="I19" s="120"/>
      <c r="J19" s="120"/>
      <c r="K19" s="120"/>
      <c r="L19" s="119">
        <f>დაზღვევა!L19+'დაზღვევა 100% გადაზღვევით'!L19</f>
        <v>24985863.733599577</v>
      </c>
      <c r="M19" s="119">
        <f>დაზღვევა!M19+'დაზღვევა 100% გადაზღვევით'!M19</f>
        <v>0</v>
      </c>
      <c r="N19" s="120"/>
      <c r="O19" s="119">
        <f>დაზღვევა!O19+'დაზღვევა 100% გადაზღვევით'!O19</f>
        <v>23499234.977266688</v>
      </c>
      <c r="P19" s="121">
        <f>დაზღვევა!P19+'დაზღვევა 100% გადაზღვევით'!P19</f>
        <v>23499083.001801189</v>
      </c>
    </row>
    <row r="20" spans="1:16" s="2" customFormat="1" ht="28.2" thickBot="1">
      <c r="A20" s="178" t="s">
        <v>75</v>
      </c>
      <c r="B20" s="35" t="s">
        <v>50</v>
      </c>
      <c r="C20" s="122">
        <f>დაზღვევა!C20+'დაზღვევა 100% გადაზღვევით'!C20</f>
        <v>5753</v>
      </c>
      <c r="D20" s="123">
        <f>დაზღვევა!D20+'დაზღვევა 100% გადაზღვევით'!D20</f>
        <v>8589</v>
      </c>
      <c r="E20" s="123">
        <f>დაზღვევა!E20+'დაზღვევა 100% გადაზღვევით'!E20</f>
        <v>7713</v>
      </c>
      <c r="F20" s="123">
        <f>დაზღვევა!F20+'დაზღვევა 100% გადაზღვევით'!F20</f>
        <v>10533</v>
      </c>
      <c r="G20" s="120"/>
      <c r="H20" s="123">
        <f>დაზღვევა!H20+'დაზღვევა 100% გადაზღვევით'!H20</f>
        <v>297830866.5401749</v>
      </c>
      <c r="I20" s="123">
        <f>დაზღვევა!I20+'დაზღვევა 100% გადაზღვევით'!I20</f>
        <v>119567734.50635403</v>
      </c>
      <c r="J20" s="123">
        <f>დაზღვევა!J20+'დაზღვევა 100% გადაზღვევით'!J20</f>
        <v>360084769.84457463</v>
      </c>
      <c r="K20" s="123">
        <f>დაზღვევა!K20+'დაზღვევა 100% გადაზღვევით'!K20</f>
        <v>118827026.37875509</v>
      </c>
      <c r="L20" s="123">
        <f>დაზღვევა!L20+'დაზღვევა 100% გადაზღვევით'!L20</f>
        <v>10688944.680962965</v>
      </c>
      <c r="M20" s="123">
        <f>დაზღვევა!M20+'დაზღვევა 100% გადაზღვევით'!M20</f>
        <v>6461654.6187135177</v>
      </c>
      <c r="N20" s="120"/>
      <c r="O20" s="123">
        <f>დაზღვევა!O20+'დაზღვევა 100% გადაზღვევით'!O20</f>
        <v>8446623.6394483559</v>
      </c>
      <c r="P20" s="124">
        <f>დაზღვევა!P20+'დაზღვევა 100% გადაზღვევით'!P20</f>
        <v>2224295.9444830185</v>
      </c>
    </row>
    <row r="21" spans="1:16" ht="14.4">
      <c r="A21" s="179"/>
      <c r="B21" s="39" t="s">
        <v>6</v>
      </c>
      <c r="C21" s="104">
        <f>დაზღვევა!C21+'დაზღვევა 100% გადაზღვევით'!C21</f>
        <v>5753</v>
      </c>
      <c r="D21" s="105">
        <f>დაზღვევა!D21+'დაზღვევა 100% გადაზღვევით'!D21</f>
        <v>8589</v>
      </c>
      <c r="E21" s="105">
        <f>დაზღვევა!E21+'დაზღვევა 100% გადაზღვევით'!E21</f>
        <v>7713</v>
      </c>
      <c r="F21" s="105">
        <f>დაზღვევა!F21+'დაზღვევა 100% გადაზღვევით'!F21</f>
        <v>10533</v>
      </c>
      <c r="G21" s="107">
        <f>დაზღვევა!G21+'დაზღვევა 100% გადაზღვევით'!G21</f>
        <v>8589</v>
      </c>
      <c r="H21" s="105">
        <f>დაზღვევა!H21+'დაზღვევა 100% გადაზღვევით'!H21</f>
        <v>297830866.5401749</v>
      </c>
      <c r="I21" s="105">
        <f>დაზღვევა!I21+'დაზღვევა 100% გადაზღვევით'!I21</f>
        <v>119567734.50635403</v>
      </c>
      <c r="J21" s="105">
        <f>დაზღვევა!J21+'დაზღვევა 100% გადაზღვევით'!J21</f>
        <v>360084769.84457463</v>
      </c>
      <c r="K21" s="105">
        <f>დაზღვევა!K21+'დაზღვევა 100% გადაზღვევით'!K21</f>
        <v>118827026.37875509</v>
      </c>
      <c r="L21" s="105">
        <f>დაზღვევა!L21+'დაზღვევა 100% გადაზღვევით'!L21</f>
        <v>10688944.680962965</v>
      </c>
      <c r="M21" s="105">
        <f>დაზღვევა!M21+'დაზღვევა 100% გადაზღვევით'!M21</f>
        <v>6461654.6187135177</v>
      </c>
      <c r="N21" s="106"/>
      <c r="O21" s="105">
        <f>დაზღვევა!O21+'დაზღვევა 100% გადაზღვევით'!O21</f>
        <v>8446623.6394483559</v>
      </c>
      <c r="P21" s="108">
        <f>დაზღვევა!P21+'დაზღვევა 100% გადაზღვევით'!P21</f>
        <v>2224295.9444830185</v>
      </c>
    </row>
    <row r="22" spans="1:16" ht="15" thickBot="1">
      <c r="A22" s="176"/>
      <c r="B22" s="40" t="s">
        <v>7</v>
      </c>
      <c r="C22" s="114">
        <f>დაზღვევა!C22+'დაზღვევა 100% გადაზღვევით'!C22</f>
        <v>0</v>
      </c>
      <c r="D22" s="115">
        <f>დაზღვევა!D22+'დაზღვევა 100% გადაზღვევით'!D22</f>
        <v>0</v>
      </c>
      <c r="E22" s="115">
        <f>დაზღვევა!E22+'დაზღვევა 100% გადაზღვევით'!E22</f>
        <v>0</v>
      </c>
      <c r="F22" s="115">
        <f>დაზღვევა!F22+'დაზღვევა 100% გადაზღვევით'!F22</f>
        <v>0</v>
      </c>
      <c r="G22" s="126">
        <f>დაზღვევა!G22+'დაზღვევა 100% გადაზღვევით'!G22</f>
        <v>0</v>
      </c>
      <c r="H22" s="115">
        <f>დაზღვევა!H22+'დაზღვევა 100% გადაზღვევით'!H22</f>
        <v>0</v>
      </c>
      <c r="I22" s="115">
        <f>დაზღვევა!I22+'დაზღვევა 100% გადაზღვევით'!I22</f>
        <v>0</v>
      </c>
      <c r="J22" s="115">
        <f>დაზღვევა!J22+'დაზღვევა 100% გადაზღვევით'!J22</f>
        <v>0</v>
      </c>
      <c r="K22" s="115">
        <f>დაზღვევა!K22+'დაზღვევა 100% გადაზღვევით'!K22</f>
        <v>0</v>
      </c>
      <c r="L22" s="115">
        <f>დაზღვევა!L22+'დაზღვევა 100% გადაზღვევით'!L22</f>
        <v>0</v>
      </c>
      <c r="M22" s="115">
        <f>დაზღვევა!M22+'დაზღვევა 100% გადაზღვევით'!M22</f>
        <v>0</v>
      </c>
      <c r="N22" s="116"/>
      <c r="O22" s="115">
        <f>დაზღვევა!O22+'დაზღვევა 100% გადაზღვევით'!O22</f>
        <v>0</v>
      </c>
      <c r="P22" s="117">
        <f>დაზღვევა!P22+'დაზღვევა 100% გადაზღვევით'!P22</f>
        <v>0</v>
      </c>
    </row>
    <row r="23" spans="1:16" s="2" customFormat="1" ht="28.2" thickBot="1">
      <c r="A23" s="178" t="s">
        <v>76</v>
      </c>
      <c r="B23" s="35" t="s">
        <v>51</v>
      </c>
      <c r="C23" s="122">
        <f>დაზღვევა!C23+'დაზღვევა 100% გადაზღვევით'!C23</f>
        <v>779573</v>
      </c>
      <c r="D23" s="123">
        <f>დაზღვევა!D23+'დაზღვევა 100% გადაზღვევით'!D23</f>
        <v>789730</v>
      </c>
      <c r="E23" s="123">
        <f>დაზღვევა!E23+'დაზღვევა 100% გადაზღვევით'!E23</f>
        <v>82262</v>
      </c>
      <c r="F23" s="123">
        <f>დაზღვევა!F23+'დაზღვევა 100% გადაზღვევით'!F23</f>
        <v>88875</v>
      </c>
      <c r="G23" s="120"/>
      <c r="H23" s="123">
        <f>დაზღვევა!H23+'დაზღვევა 100% გადაზღვევით'!H23</f>
        <v>14824038026.755764</v>
      </c>
      <c r="I23" s="123">
        <f>დაზღვევა!I23+'დაზღვევა 100% გადაზღვევით'!I23</f>
        <v>14736211246.263264</v>
      </c>
      <c r="J23" s="123">
        <f>დაზღვევა!J23+'დაზღვევა 100% გადაზღვევით'!J23</f>
        <v>1630397312.4516671</v>
      </c>
      <c r="K23" s="123">
        <f>დაზღვევა!K23+'დაზღვევა 100% გადაზღვევით'!K23</f>
        <v>1509116144.7591681</v>
      </c>
      <c r="L23" s="123">
        <f>დაზღვევა!L23+'დაზღვევა 100% გადაზღვევით'!L23</f>
        <v>3016781.3534270916</v>
      </c>
      <c r="M23" s="123">
        <f>დაზღვევა!M23+'დაზღვევა 100% გადაზღვევით'!M23</f>
        <v>702002.32492097223</v>
      </c>
      <c r="N23" s="120"/>
      <c r="O23" s="123">
        <f>დაზღვევა!O23+'დაზღვევა 100% გადაზღვევით'!O23</f>
        <v>2842155.4563163035</v>
      </c>
      <c r="P23" s="124">
        <f>დაზღვევა!P23+'დაზღვევა 100% გადაზღვევით'!P23</f>
        <v>2142185.7205413273</v>
      </c>
    </row>
    <row r="24" spans="1:16" s="2" customFormat="1" ht="27.6">
      <c r="A24" s="179"/>
      <c r="B24" s="39" t="s">
        <v>8</v>
      </c>
      <c r="C24" s="104">
        <f>დაზღვევა!C24+'დაზღვევა 100% გადაზღვევით'!C24</f>
        <v>773749</v>
      </c>
      <c r="D24" s="105">
        <f>დაზღვევა!D24+'დაზღვევა 100% გადაზღვევით'!D24</f>
        <v>781043</v>
      </c>
      <c r="E24" s="105">
        <f>დაზღვევა!E24+'დაზღვევა 100% გადაზღვევით'!E24</f>
        <v>74468</v>
      </c>
      <c r="F24" s="105">
        <f>დაზღვევა!F24+'დაზღვევა 100% გადაზღვევით'!F24</f>
        <v>78242</v>
      </c>
      <c r="G24" s="107">
        <f>დაზღვევა!G24+'დაზღვევა 100% გადაზღვევით'!G24</f>
        <v>781043</v>
      </c>
      <c r="H24" s="105">
        <f>დაზღვევა!H24+'დაზღვევა 100% გადაზღვევით'!H24</f>
        <v>14675703654.970764</v>
      </c>
      <c r="I24" s="105">
        <f>დაზღვევა!I24+'დაზღვევა 100% გადაზღვევით'!I24</f>
        <v>14675703654.970764</v>
      </c>
      <c r="J24" s="105">
        <f>დაზღვევა!J24+'დაზღვევა 100% გადაზღვევით'!J24</f>
        <v>1448766666.666667</v>
      </c>
      <c r="K24" s="105">
        <f>დაზღვევა!K24+'დაზღვევა 100% გადაზღვევით'!K24</f>
        <v>1448766666.666667</v>
      </c>
      <c r="L24" s="105">
        <f>დაზღვევა!L24+'დაზღვევა 100% გადაზღვევით'!L24</f>
        <v>1908297.2192982463</v>
      </c>
      <c r="M24" s="105">
        <f>დაზღვევა!M24+'დაზღვევა 100% გადაზღვევით'!M24</f>
        <v>0</v>
      </c>
      <c r="N24" s="106"/>
      <c r="O24" s="105">
        <f>დაზღვევა!O24+'დაზღვევა 100% გადაზღვევით'!O24</f>
        <v>1907798.0531067152</v>
      </c>
      <c r="P24" s="108">
        <f>დაზღვევა!P24+'დაზღვევა 100% გადაზღვევით'!P24</f>
        <v>1907798.0531067152</v>
      </c>
    </row>
    <row r="25" spans="1:16" ht="27.6">
      <c r="A25" s="175"/>
      <c r="B25" s="41" t="s">
        <v>9</v>
      </c>
      <c r="C25" s="109">
        <f>დაზღვევა!C25+'დაზღვევა 100% გადაზღვევით'!C25</f>
        <v>5824</v>
      </c>
      <c r="D25" s="110">
        <f>დაზღვევა!D25+'დაზღვევა 100% გადაზღვევით'!D25</f>
        <v>8687</v>
      </c>
      <c r="E25" s="110">
        <f>დაზღვევა!E25+'დაზღვევა 100% გადაზღვევით'!E25</f>
        <v>7794</v>
      </c>
      <c r="F25" s="110">
        <f>დაზღვევა!F25+'დაზღვევა 100% გადაზღვევით'!F25</f>
        <v>10633</v>
      </c>
      <c r="G25" s="127">
        <f>დაზღვევა!G25+'დაზღვევა 100% გადაზღვევით'!G25</f>
        <v>8687</v>
      </c>
      <c r="H25" s="110">
        <f>დაზღვევა!H25+'დაზღვევა 100% გადაზღვევით'!H25</f>
        <v>148334371.785</v>
      </c>
      <c r="I25" s="110">
        <f>დაზღვევა!I25+'დაზღვევა 100% გადაზღვევით'!I25</f>
        <v>60507591.292500168</v>
      </c>
      <c r="J25" s="110">
        <f>დაზღვევა!J25+'დაზღვევა 100% გადაზღვევით'!J25</f>
        <v>181630645.785</v>
      </c>
      <c r="K25" s="110">
        <f>დაზღვევა!K25+'დაზღვევა 100% გადაზღვევით'!K25</f>
        <v>60349478.092501223</v>
      </c>
      <c r="L25" s="110">
        <f>დაზღვევა!L25+'დაზღვევა 100% გადაზღვევით'!L25</f>
        <v>1108484.1341288455</v>
      </c>
      <c r="M25" s="110">
        <f>დაზღვევა!M25+'დაზღვევა 100% გადაზღვევით'!M25</f>
        <v>702002.32492097223</v>
      </c>
      <c r="N25" s="111"/>
      <c r="O25" s="110">
        <f>დაზღვევა!O25+'დაზღვევა 100% გადაზღვევით'!O25</f>
        <v>934357.40320958849</v>
      </c>
      <c r="P25" s="113">
        <f>დაზღვევა!P25+'დაზღვევა 100% გადაზღვევით'!P25</f>
        <v>234387.66743461229</v>
      </c>
    </row>
    <row r="26" spans="1:16" ht="28.2" thickBot="1">
      <c r="A26" s="180"/>
      <c r="B26" s="40" t="s">
        <v>10</v>
      </c>
      <c r="C26" s="128">
        <f>დაზღვევა!C26+'დაზღვევა 100% გადაზღვევით'!C26</f>
        <v>0</v>
      </c>
      <c r="D26" s="129">
        <f>დაზღვევა!D26+'დაზღვევა 100% გადაზღვევით'!D26</f>
        <v>0</v>
      </c>
      <c r="E26" s="129">
        <f>დაზღვევა!E26+'დაზღვევა 100% გადაზღვევით'!E26</f>
        <v>0</v>
      </c>
      <c r="F26" s="129">
        <f>დაზღვევა!F26+'დაზღვევა 100% გადაზღვევით'!F26</f>
        <v>0</v>
      </c>
      <c r="G26" s="116"/>
      <c r="H26" s="129">
        <f>დაზღვევა!H26+'დაზღვევა 100% გადაზღვევით'!H26</f>
        <v>0</v>
      </c>
      <c r="I26" s="129">
        <f>დაზღვევა!I26+'დაზღვევა 100% გადაზღვევით'!I26</f>
        <v>0</v>
      </c>
      <c r="J26" s="129">
        <f>დაზღვევა!J26+'დაზღვევა 100% გადაზღვევით'!J26</f>
        <v>0</v>
      </c>
      <c r="K26" s="129">
        <f>დაზღვევა!K26+'დაზღვევა 100% გადაზღვევით'!K26</f>
        <v>0</v>
      </c>
      <c r="L26" s="129">
        <f>დაზღვევა!L26+'დაზღვევა 100% გადაზღვევით'!L26</f>
        <v>0</v>
      </c>
      <c r="M26" s="129">
        <f>დაზღვევა!M26+'დაზღვევა 100% გადაზღვევით'!M26</f>
        <v>0</v>
      </c>
      <c r="N26" s="116"/>
      <c r="O26" s="129">
        <f>დაზღვევა!O26+'დაზღვევა 100% გადაზღვევით'!O26</f>
        <v>0</v>
      </c>
      <c r="P26" s="130">
        <f>დაზღვევა!P26+'დაზღვევა 100% გადაზღვევით'!P26</f>
        <v>0</v>
      </c>
    </row>
    <row r="27" spans="1:16" ht="15" thickBot="1">
      <c r="A27" s="178" t="s">
        <v>77</v>
      </c>
      <c r="B27" s="34" t="s">
        <v>11</v>
      </c>
      <c r="C27" s="125">
        <f>დაზღვევა!C27+'დაზღვევა 100% გადაზღვევით'!C27</f>
        <v>0</v>
      </c>
      <c r="D27" s="119">
        <f>დაზღვევა!D27+'დაზღვევა 100% გადაზღვევით'!D27</f>
        <v>0</v>
      </c>
      <c r="E27" s="119">
        <f>დაზღვევა!E27+'დაზღვევა 100% გადაზღვევით'!E27</f>
        <v>0</v>
      </c>
      <c r="F27" s="119">
        <f>დაზღვევა!F27+'დაზღვევა 100% გადაზღვევით'!F27</f>
        <v>0</v>
      </c>
      <c r="G27" s="120"/>
      <c r="H27" s="119">
        <f>დაზღვევა!H27+'დაზღვევა 100% გადაზღვევით'!H27</f>
        <v>0</v>
      </c>
      <c r="I27" s="119">
        <f>დაზღვევა!I27+'დაზღვევა 100% გადაზღვევით'!I27</f>
        <v>0</v>
      </c>
      <c r="J27" s="119">
        <f>დაზღვევა!J27+'დაზღვევა 100% გადაზღვევით'!J27</f>
        <v>0</v>
      </c>
      <c r="K27" s="119">
        <f>დაზღვევა!K27+'დაზღვევა 100% გადაზღვევით'!K27</f>
        <v>0</v>
      </c>
      <c r="L27" s="119">
        <f>დაზღვევა!L27+'დაზღვევა 100% გადაზღვევით'!L27</f>
        <v>0</v>
      </c>
      <c r="M27" s="119">
        <f>დაზღვევა!M27+'დაზღვევა 100% გადაზღვევით'!M27</f>
        <v>0</v>
      </c>
      <c r="N27" s="120"/>
      <c r="O27" s="119">
        <f>დაზღვევა!O27+'დაზღვევა 100% გადაზღვევით'!O27</f>
        <v>0</v>
      </c>
      <c r="P27" s="121">
        <f>დაზღვევა!P27+'დაზღვევა 100% გადაზღვევით'!P27</f>
        <v>0</v>
      </c>
    </row>
    <row r="28" spans="1:16" ht="28.2" thickBot="1">
      <c r="A28" s="178" t="s">
        <v>78</v>
      </c>
      <c r="B28" s="33" t="s">
        <v>52</v>
      </c>
      <c r="C28" s="125">
        <f>დაზღვევა!C28+'დაზღვევა 100% გადაზღვევით'!C28</f>
        <v>0</v>
      </c>
      <c r="D28" s="119">
        <f>დაზღვევა!D28+'დაზღვევა 100% გადაზღვევით'!D28</f>
        <v>0</v>
      </c>
      <c r="E28" s="119">
        <f>დაზღვევა!E28+'დაზღვევა 100% გადაზღვევით'!E28</f>
        <v>0</v>
      </c>
      <c r="F28" s="119">
        <f>დაზღვევა!F28+'დაზღვევა 100% გადაზღვევით'!F28</f>
        <v>0</v>
      </c>
      <c r="G28" s="131">
        <f>დაზღვევა!G28+'დაზღვევა 100% გადაზღვევით'!G28</f>
        <v>0</v>
      </c>
      <c r="H28" s="119">
        <f>დაზღვევა!H28+'დაზღვევა 100% გადაზღვევით'!H28</f>
        <v>0</v>
      </c>
      <c r="I28" s="119">
        <f>დაზღვევა!I28+'დაზღვევა 100% გადაზღვევით'!I28</f>
        <v>0</v>
      </c>
      <c r="J28" s="119">
        <f>დაზღვევა!J28+'დაზღვევა 100% გადაზღვევით'!J28</f>
        <v>0</v>
      </c>
      <c r="K28" s="119">
        <f>დაზღვევა!K28+'დაზღვევა 100% გადაზღვევით'!K28</f>
        <v>0</v>
      </c>
      <c r="L28" s="119">
        <f>დაზღვევა!L28+'დაზღვევა 100% გადაზღვევით'!L28</f>
        <v>0</v>
      </c>
      <c r="M28" s="119">
        <f>დაზღვევა!M28+'დაზღვევა 100% გადაზღვევით'!M28</f>
        <v>0</v>
      </c>
      <c r="N28" s="120"/>
      <c r="O28" s="119">
        <f>დაზღვევა!O28+'დაზღვევა 100% გადაზღვევით'!O28</f>
        <v>0</v>
      </c>
      <c r="P28" s="121">
        <f>დაზღვევა!P28+'დაზღვევა 100% გადაზღვევით'!P28</f>
        <v>0</v>
      </c>
    </row>
    <row r="29" spans="1:16" s="2" customFormat="1" ht="28.2" thickBot="1">
      <c r="A29" s="178" t="s">
        <v>79</v>
      </c>
      <c r="B29" s="35" t="s">
        <v>12</v>
      </c>
      <c r="C29" s="122">
        <f>დაზღვევა!C29+'დაზღვევა 100% გადაზღვევით'!C29</f>
        <v>0</v>
      </c>
      <c r="D29" s="123">
        <f>დაზღვევა!D29+'დაზღვევა 100% გადაზღვევით'!D29</f>
        <v>0</v>
      </c>
      <c r="E29" s="123">
        <f>დაზღვევა!E29+'დაზღვევა 100% გადაზღვევით'!E29</f>
        <v>0</v>
      </c>
      <c r="F29" s="123">
        <f>დაზღვევა!F29+'დაზღვევა 100% გადაზღვევით'!F29</f>
        <v>0</v>
      </c>
      <c r="G29" s="120"/>
      <c r="H29" s="123">
        <f>დაზღვევა!H29+'დაზღვევა 100% გადაზღვევით'!H29</f>
        <v>0</v>
      </c>
      <c r="I29" s="123">
        <f>დაზღვევა!I29+'დაზღვევა 100% გადაზღვევით'!I29</f>
        <v>0</v>
      </c>
      <c r="J29" s="123">
        <f>დაზღვევა!J29+'დაზღვევა 100% გადაზღვევით'!J29</f>
        <v>0</v>
      </c>
      <c r="K29" s="123">
        <f>დაზღვევა!K29+'დაზღვევა 100% გადაზღვევით'!K29</f>
        <v>0</v>
      </c>
      <c r="L29" s="123">
        <f>დაზღვევა!L29+'დაზღვევა 100% გადაზღვევით'!L29</f>
        <v>0</v>
      </c>
      <c r="M29" s="123">
        <f>დაზღვევა!M29+'დაზღვევა 100% გადაზღვევით'!M29</f>
        <v>0</v>
      </c>
      <c r="N29" s="120"/>
      <c r="O29" s="123">
        <f>დაზღვევა!O29+'დაზღვევა 100% გადაზღვევით'!O29</f>
        <v>0</v>
      </c>
      <c r="P29" s="124">
        <f>დაზღვევა!P29+'დაზღვევა 100% გადაზღვევით'!P29</f>
        <v>0</v>
      </c>
    </row>
    <row r="30" spans="1:16" ht="14.4">
      <c r="A30" s="179"/>
      <c r="B30" s="39" t="s">
        <v>24</v>
      </c>
      <c r="C30" s="104">
        <f>დაზღვევა!C30+'დაზღვევა 100% გადაზღვევით'!C30</f>
        <v>0</v>
      </c>
      <c r="D30" s="105">
        <f>დაზღვევა!D30+'დაზღვევა 100% გადაზღვევით'!D30</f>
        <v>0</v>
      </c>
      <c r="E30" s="105">
        <f>დაზღვევა!E30+'დაზღვევა 100% გადაზღვევით'!E30</f>
        <v>0</v>
      </c>
      <c r="F30" s="105">
        <f>დაზღვევა!F30+'დაზღვევა 100% გადაზღვევით'!F30</f>
        <v>0</v>
      </c>
      <c r="G30" s="106"/>
      <c r="H30" s="105">
        <f>დაზღვევა!H30+'დაზღვევა 100% გადაზღვევით'!H30</f>
        <v>0</v>
      </c>
      <c r="I30" s="105">
        <f>დაზღვევა!I30+'დაზღვევა 100% გადაზღვევით'!I30</f>
        <v>0</v>
      </c>
      <c r="J30" s="105">
        <f>დაზღვევა!J30+'დაზღვევა 100% გადაზღვევით'!J30</f>
        <v>0</v>
      </c>
      <c r="K30" s="105">
        <f>დაზღვევა!K30+'დაზღვევა 100% გადაზღვევით'!K30</f>
        <v>0</v>
      </c>
      <c r="L30" s="105">
        <f>დაზღვევა!L30+'დაზღვევა 100% გადაზღვევით'!L30</f>
        <v>0</v>
      </c>
      <c r="M30" s="105">
        <f>დაზღვევა!M30+'დაზღვევა 100% გადაზღვევით'!M30</f>
        <v>0</v>
      </c>
      <c r="N30" s="106"/>
      <c r="O30" s="105">
        <f>დაზღვევა!O30+'დაზღვევა 100% გადაზღვევით'!O30</f>
        <v>0</v>
      </c>
      <c r="P30" s="108">
        <f>დაზღვევა!P30+'დაზღვევა 100% გადაზღვევით'!P30</f>
        <v>0</v>
      </c>
    </row>
    <row r="31" spans="1:16" ht="28.2" thickBot="1">
      <c r="A31" s="176"/>
      <c r="B31" s="40" t="s">
        <v>53</v>
      </c>
      <c r="C31" s="114">
        <f>დაზღვევა!C31+'დაზღვევა 100% გადაზღვევით'!C31</f>
        <v>0</v>
      </c>
      <c r="D31" s="115">
        <f>დაზღვევა!D31+'დაზღვევა 100% გადაზღვევით'!D31</f>
        <v>0</v>
      </c>
      <c r="E31" s="115">
        <f>დაზღვევა!E31+'დაზღვევა 100% გადაზღვევით'!E31</f>
        <v>0</v>
      </c>
      <c r="F31" s="115">
        <f>დაზღვევა!F31+'დაზღვევა 100% გადაზღვევით'!F31</f>
        <v>0</v>
      </c>
      <c r="G31" s="116"/>
      <c r="H31" s="115">
        <f>დაზღვევა!H31+'დაზღვევა 100% გადაზღვევით'!H31</f>
        <v>0</v>
      </c>
      <c r="I31" s="115">
        <f>დაზღვევა!I31+'დაზღვევა 100% გადაზღვევით'!I31</f>
        <v>0</v>
      </c>
      <c r="J31" s="115">
        <f>დაზღვევა!J31+'დაზღვევა 100% გადაზღვევით'!J31</f>
        <v>0</v>
      </c>
      <c r="K31" s="115">
        <f>დაზღვევა!K31+'დაზღვევა 100% გადაზღვევით'!K31</f>
        <v>0</v>
      </c>
      <c r="L31" s="115">
        <f>დაზღვევა!L31+'დაზღვევა 100% გადაზღვევით'!L31</f>
        <v>0</v>
      </c>
      <c r="M31" s="115">
        <f>დაზღვევა!M31+'დაზღვევა 100% გადაზღვევით'!M31</f>
        <v>0</v>
      </c>
      <c r="N31" s="116"/>
      <c r="O31" s="115">
        <f>დაზღვევა!O31+'დაზღვევა 100% გადაზღვევით'!O31</f>
        <v>0</v>
      </c>
      <c r="P31" s="117">
        <f>დაზღვევა!P31+'დაზღვევა 100% გადაზღვევით'!P31</f>
        <v>0</v>
      </c>
    </row>
    <row r="32" spans="1:16" ht="28.2" thickBot="1">
      <c r="A32" s="178" t="s">
        <v>80</v>
      </c>
      <c r="B32" s="35" t="s">
        <v>54</v>
      </c>
      <c r="C32" s="125">
        <f>დაზღვევა!C32+'დაზღვევა 100% გადაზღვევით'!C32</f>
        <v>0</v>
      </c>
      <c r="D32" s="119">
        <f>დაზღვევა!D32+'დაზღვევა 100% გადაზღვევით'!D32</f>
        <v>0</v>
      </c>
      <c r="E32" s="119">
        <f>დაზღვევა!E32+'დაზღვევა 100% გადაზღვევით'!E32</f>
        <v>0</v>
      </c>
      <c r="F32" s="119">
        <f>დაზღვევა!F32+'დაზღვევა 100% გადაზღვევით'!F32</f>
        <v>0</v>
      </c>
      <c r="G32" s="131">
        <f>დაზღვევა!G32+'დაზღვევა 100% გადაზღვევით'!G32</f>
        <v>0</v>
      </c>
      <c r="H32" s="119">
        <f>დაზღვევა!H32+'დაზღვევა 100% გადაზღვევით'!H32</f>
        <v>0</v>
      </c>
      <c r="I32" s="119">
        <f>დაზღვევა!I32+'დაზღვევა 100% გადაზღვევით'!I32</f>
        <v>0</v>
      </c>
      <c r="J32" s="119">
        <f>დაზღვევა!J32+'დაზღვევა 100% გადაზღვევით'!J32</f>
        <v>0</v>
      </c>
      <c r="K32" s="119">
        <f>დაზღვევა!K32+'დაზღვევა 100% გადაზღვევით'!K32</f>
        <v>0</v>
      </c>
      <c r="L32" s="119">
        <f>დაზღვევა!L32+'დაზღვევა 100% გადაზღვევით'!L32</f>
        <v>0</v>
      </c>
      <c r="M32" s="119">
        <f>დაზღვევა!M32+'დაზღვევა 100% გადაზღვევით'!M32</f>
        <v>0</v>
      </c>
      <c r="N32" s="120"/>
      <c r="O32" s="119">
        <f>დაზღვევა!O32+'დაზღვევა 100% გადაზღვევით'!O32</f>
        <v>0</v>
      </c>
      <c r="P32" s="121">
        <f>დაზღვევა!P32+'დაზღვევა 100% გადაზღვევით'!P32</f>
        <v>0</v>
      </c>
    </row>
    <row r="33" spans="1:16" ht="28.2" thickBot="1">
      <c r="A33" s="178" t="s">
        <v>81</v>
      </c>
      <c r="B33" s="35" t="s">
        <v>13</v>
      </c>
      <c r="C33" s="122">
        <f>დაზღვევა!C33+'დაზღვევა 100% გადაზღვევით'!C33</f>
        <v>0</v>
      </c>
      <c r="D33" s="123">
        <f>დაზღვევა!D33+'დაზღვევა 100% გადაზღვევით'!D33</f>
        <v>0</v>
      </c>
      <c r="E33" s="123">
        <f>დაზღვევა!E33+'დაზღვევა 100% გადაზღვევით'!E33</f>
        <v>0</v>
      </c>
      <c r="F33" s="123">
        <f>დაზღვევა!F33+'დაზღვევა 100% გადაზღვევით'!F33</f>
        <v>0</v>
      </c>
      <c r="G33" s="120"/>
      <c r="H33" s="123">
        <f>დაზღვევა!H33+'დაზღვევა 100% გადაზღვევით'!H33</f>
        <v>0</v>
      </c>
      <c r="I33" s="123">
        <f>დაზღვევა!I33+'დაზღვევა 100% გადაზღვევით'!I33</f>
        <v>0</v>
      </c>
      <c r="J33" s="123">
        <f>დაზღვევა!J33+'დაზღვევა 100% გადაზღვევით'!J33</f>
        <v>0</v>
      </c>
      <c r="K33" s="123">
        <f>დაზღვევა!K33+'დაზღვევა 100% გადაზღვევით'!K33</f>
        <v>0</v>
      </c>
      <c r="L33" s="123">
        <f>დაზღვევა!L33+'დაზღვევა 100% გადაზღვევით'!L33</f>
        <v>0</v>
      </c>
      <c r="M33" s="123">
        <f>დაზღვევა!M33+'დაზღვევა 100% გადაზღვევით'!M33</f>
        <v>0</v>
      </c>
      <c r="N33" s="120"/>
      <c r="O33" s="123">
        <f>დაზღვევა!O33+'დაზღვევა 100% გადაზღვევით'!O33</f>
        <v>0</v>
      </c>
      <c r="P33" s="124">
        <f>დაზღვევა!P33+'დაზღვევა 100% გადაზღვევით'!P33</f>
        <v>0</v>
      </c>
    </row>
    <row r="34" spans="1:16" s="2" customFormat="1" ht="14.4">
      <c r="A34" s="179"/>
      <c r="B34" s="38" t="s">
        <v>45</v>
      </c>
      <c r="C34" s="109">
        <f>დაზღვევა!C34+'დაზღვევა 100% გადაზღვევით'!C34</f>
        <v>0</v>
      </c>
      <c r="D34" s="110">
        <f>დაზღვევა!D34+'დაზღვევა 100% გადაზღვევით'!D34</f>
        <v>0</v>
      </c>
      <c r="E34" s="110">
        <f>დაზღვევა!E34+'დაზღვევა 100% გადაზღვევით'!E34</f>
        <v>0</v>
      </c>
      <c r="F34" s="110">
        <f>დაზღვევა!F34+'დაზღვევა 100% გადაზღვევით'!F34</f>
        <v>0</v>
      </c>
      <c r="G34" s="111"/>
      <c r="H34" s="110">
        <f>დაზღვევა!H34+'დაზღვევა 100% გადაზღვევით'!H34</f>
        <v>0</v>
      </c>
      <c r="I34" s="110">
        <f>დაზღვევა!I34+'დაზღვევა 100% გადაზღვევით'!I34</f>
        <v>0</v>
      </c>
      <c r="J34" s="110">
        <f>დაზღვევა!J34+'დაზღვევა 100% გადაზღვევით'!J34</f>
        <v>0</v>
      </c>
      <c r="K34" s="110">
        <f>დაზღვევა!K34+'დაზღვევა 100% გადაზღვევით'!K34</f>
        <v>0</v>
      </c>
      <c r="L34" s="110">
        <f>დაზღვევა!L34+'დაზღვევა 100% გადაზღვევით'!L34</f>
        <v>0</v>
      </c>
      <c r="M34" s="110">
        <f>დაზღვევა!M34+'დაზღვევა 100% გადაზღვევით'!M34</f>
        <v>0</v>
      </c>
      <c r="N34" s="111"/>
      <c r="O34" s="110">
        <f>დაზღვევა!O34+'დაზღვევა 100% გადაზღვევით'!O34</f>
        <v>0</v>
      </c>
      <c r="P34" s="113">
        <f>დაზღვევა!P34+'დაზღვევა 100% გადაზღვევით'!P34</f>
        <v>0</v>
      </c>
    </row>
    <row r="35" spans="1:16" s="2" customFormat="1" ht="28.2" thickBot="1">
      <c r="A35" s="176"/>
      <c r="B35" s="40" t="s">
        <v>55</v>
      </c>
      <c r="C35" s="114">
        <f>დაზღვევა!C35+'დაზღვევა 100% გადაზღვევით'!C35</f>
        <v>0</v>
      </c>
      <c r="D35" s="115">
        <f>დაზღვევა!D35+'დაზღვევა 100% გადაზღვევით'!D35</f>
        <v>0</v>
      </c>
      <c r="E35" s="115">
        <f>დაზღვევა!E35+'დაზღვევა 100% გადაზღვევით'!E35</f>
        <v>0</v>
      </c>
      <c r="F35" s="115">
        <f>დაზღვევა!F35+'დაზღვევა 100% გადაზღვევით'!F35</f>
        <v>0</v>
      </c>
      <c r="G35" s="116"/>
      <c r="H35" s="115">
        <f>დაზღვევა!H35+'დაზღვევა 100% გადაზღვევით'!H35</f>
        <v>0</v>
      </c>
      <c r="I35" s="115">
        <f>დაზღვევა!I35+'დაზღვევა 100% გადაზღვევით'!I35</f>
        <v>0</v>
      </c>
      <c r="J35" s="115">
        <f>დაზღვევა!J35+'დაზღვევა 100% გადაზღვევით'!J35</f>
        <v>0</v>
      </c>
      <c r="K35" s="115">
        <f>დაზღვევა!K35+'დაზღვევა 100% გადაზღვევით'!K35</f>
        <v>0</v>
      </c>
      <c r="L35" s="115">
        <f>დაზღვევა!L35+'დაზღვევა 100% გადაზღვევით'!L35</f>
        <v>0</v>
      </c>
      <c r="M35" s="115">
        <f>დაზღვევა!M35+'დაზღვევა 100% გადაზღვევით'!M35</f>
        <v>0</v>
      </c>
      <c r="N35" s="116"/>
      <c r="O35" s="115">
        <f>დაზღვევა!O35+'დაზღვევა 100% გადაზღვევით'!O35</f>
        <v>0</v>
      </c>
      <c r="P35" s="117">
        <f>დაზღვევა!P35+'დაზღვევა 100% გადაზღვევით'!P35</f>
        <v>0</v>
      </c>
    </row>
    <row r="36" spans="1:16" ht="15" thickBot="1">
      <c r="A36" s="178" t="s">
        <v>82</v>
      </c>
      <c r="B36" s="34" t="s">
        <v>14</v>
      </c>
      <c r="C36" s="125">
        <f>დაზღვევა!C36+'დაზღვევა 100% გადაზღვევით'!C36</f>
        <v>0</v>
      </c>
      <c r="D36" s="119">
        <f>დაზღვევა!D36+'დაზღვევა 100% გადაზღვევით'!D36</f>
        <v>41</v>
      </c>
      <c r="E36" s="119">
        <f>დაზღვევა!E36+'დაზღვევა 100% გადაზღვევით'!E36</f>
        <v>0</v>
      </c>
      <c r="F36" s="119">
        <f>დაზღვევა!F36+'დაზღვევა 100% გადაზღვევით'!F36</f>
        <v>4</v>
      </c>
      <c r="G36" s="120"/>
      <c r="H36" s="119">
        <f>დაზღვევა!H36+'დაზღვევა 100% გადაზღვევით'!H36</f>
        <v>8667807.1887329984</v>
      </c>
      <c r="I36" s="119">
        <f>დაზღვევა!I36+'დაზღვევა 100% გადაზღვევით'!I36</f>
        <v>1733561.4377465993</v>
      </c>
      <c r="J36" s="119">
        <f>დაზღვევა!J36+'დაზღვევა 100% გადაზღვევით'!J36</f>
        <v>785520.58256999985</v>
      </c>
      <c r="K36" s="119">
        <f>დაზღვევა!K36+'დაზღვევა 100% გადაზღვევით'!K36</f>
        <v>157104.11651399988</v>
      </c>
      <c r="L36" s="119">
        <f>დაზღვევა!L36+'დაზღვევა 100% გადაზღვევით'!L36</f>
        <v>15573.583181000002</v>
      </c>
      <c r="M36" s="119">
        <f>დაზღვევა!M36+'დაზღვევა 100% გადაზღვევით'!M36</f>
        <v>12458.866544799997</v>
      </c>
      <c r="N36" s="120"/>
      <c r="O36" s="119">
        <f>დაზღვევა!O36+'დაზღვევა 100% გადაზღვევით'!O36</f>
        <v>15933.410817630702</v>
      </c>
      <c r="P36" s="121">
        <f>დაზღვევა!P36+'დაზღვევა 100% გადაზღვევით'!P36</f>
        <v>3186.6821635261299</v>
      </c>
    </row>
    <row r="37" spans="1:16" ht="28.2" thickBot="1">
      <c r="A37" s="178" t="s">
        <v>83</v>
      </c>
      <c r="B37" s="35" t="s">
        <v>56</v>
      </c>
      <c r="C37" s="125">
        <f>დაზღვევა!C37+'დაზღვევა 100% გადაზღვევით'!C37</f>
        <v>0</v>
      </c>
      <c r="D37" s="119">
        <f>დაზღვევა!D37+'დაზღვევა 100% გადაზღვევით'!D37</f>
        <v>347</v>
      </c>
      <c r="E37" s="119">
        <f>დაზღვევა!E37+'დაზღვევა 100% გადაზღვევით'!E37</f>
        <v>0</v>
      </c>
      <c r="F37" s="119">
        <f>დაზღვევა!F37+'დაზღვევა 100% გადაზღვევით'!F37</f>
        <v>357</v>
      </c>
      <c r="G37" s="120"/>
      <c r="H37" s="119">
        <f>დაზღვევა!H37+'დაზღვევა 100% გადაზღვევით'!H37</f>
        <v>228898523.32999998</v>
      </c>
      <c r="I37" s="119">
        <f>დაზღვევა!I37+'დაზღვევა 100% გადაზღვევით'!I37</f>
        <v>43686096.443260342</v>
      </c>
      <c r="J37" s="119">
        <f>დაზღვევა!J37+'დაზღვევა 100% გადაზღვევით'!J37</f>
        <v>232232823.32999998</v>
      </c>
      <c r="K37" s="119">
        <f>დაზღვევა!K37+'დაზღვევა 100% გადაზღვევით'!K37</f>
        <v>45352956.443260342</v>
      </c>
      <c r="L37" s="119">
        <f>დაზღვევა!L37+'დაზღვევა 100% გადაზღვევით'!L37</f>
        <v>126611.06400000014</v>
      </c>
      <c r="M37" s="119">
        <f>დაზღვევა!M37+'დაზღვევა 100% გადაზღვევით'!M37</f>
        <v>102649.69678121562</v>
      </c>
      <c r="N37" s="120"/>
      <c r="O37" s="119">
        <f>დაზღვევა!O37+'დაზღვევა 100% გადაზღვევით'!O37</f>
        <v>109539.67755693774</v>
      </c>
      <c r="P37" s="121">
        <f>დაზღვევა!P37+'დაზღვევა 100% გადაზღვევით'!P37</f>
        <v>16506.976069429205</v>
      </c>
    </row>
    <row r="38" spans="1:16" ht="15" thickBot="1">
      <c r="A38" s="178" t="s">
        <v>84</v>
      </c>
      <c r="B38" s="33" t="s">
        <v>15</v>
      </c>
      <c r="C38" s="125">
        <f>დაზღვევა!C38+'დაზღვევა 100% გადაზღვევით'!C38</f>
        <v>0</v>
      </c>
      <c r="D38" s="119">
        <f>დაზღვევა!D38+'დაზღვევა 100% გადაზღვევით'!D38</f>
        <v>0</v>
      </c>
      <c r="E38" s="119">
        <f>დაზღვევა!E38+'დაზღვევა 100% გადაზღვევით'!E38</f>
        <v>0</v>
      </c>
      <c r="F38" s="119">
        <f>დაზღვევა!F38+'დაზღვევა 100% გადაზღვევით'!F38</f>
        <v>0</v>
      </c>
      <c r="G38" s="120"/>
      <c r="H38" s="119">
        <f>დაზღვევა!H38+'დაზღვევა 100% გადაზღვევით'!H38</f>
        <v>0</v>
      </c>
      <c r="I38" s="119">
        <f>დაზღვევა!I38+'დაზღვევა 100% გადაზღვევით'!I38</f>
        <v>0</v>
      </c>
      <c r="J38" s="119">
        <f>დაზღვევა!J38+'დაზღვევა 100% გადაზღვევით'!J38</f>
        <v>0</v>
      </c>
      <c r="K38" s="119">
        <f>დაზღვევა!K38+'დაზღვევა 100% გადაზღვევით'!K38</f>
        <v>0</v>
      </c>
      <c r="L38" s="119">
        <f>დაზღვევა!L38+'დაზღვევა 100% გადაზღვევით'!L38</f>
        <v>0</v>
      </c>
      <c r="M38" s="119">
        <f>დაზღვევა!M38+'დაზღვევა 100% გადაზღვევით'!M38</f>
        <v>0</v>
      </c>
      <c r="N38" s="120"/>
      <c r="O38" s="119">
        <f>დაზღვევა!O38+'დაზღვევა 100% გადაზღვევით'!O38</f>
        <v>0</v>
      </c>
      <c r="P38" s="121">
        <f>დაზღვევა!P38+'დაზღვევა 100% გადაზღვევით'!P38</f>
        <v>0</v>
      </c>
    </row>
    <row r="39" spans="1:16" ht="15" thickBot="1">
      <c r="A39" s="178" t="s">
        <v>85</v>
      </c>
      <c r="B39" s="33" t="s">
        <v>57</v>
      </c>
      <c r="C39" s="122">
        <f>დაზღვევა!C39+'დაზღვევა 100% გადაზღვევით'!C39</f>
        <v>0</v>
      </c>
      <c r="D39" s="123">
        <f>დაზღვევა!D39+'დაზღვევა 100% გადაზღვევით'!D39</f>
        <v>0</v>
      </c>
      <c r="E39" s="123">
        <f>დაზღვევა!E39+'დაზღვევა 100% გადაზღვევით'!E39</f>
        <v>0</v>
      </c>
      <c r="F39" s="123">
        <f>დაზღვევა!F39+'დაზღვევა 100% გადაზღვევით'!F39</f>
        <v>0</v>
      </c>
      <c r="G39" s="120"/>
      <c r="H39" s="123">
        <f>დაზღვევა!H39+'დაზღვევა 100% გადაზღვევით'!H39</f>
        <v>0</v>
      </c>
      <c r="I39" s="123">
        <f>დაზღვევა!I39+'დაზღვევა 100% გადაზღვევით'!I39</f>
        <v>0</v>
      </c>
      <c r="J39" s="123">
        <f>დაზღვევა!J39+'დაზღვევა 100% გადაზღვევით'!J39</f>
        <v>0</v>
      </c>
      <c r="K39" s="123">
        <f>დაზღვევა!K39+'დაზღვევა 100% გადაზღვევით'!K39</f>
        <v>0</v>
      </c>
      <c r="L39" s="123">
        <f>დაზღვევა!L39+'დაზღვევა 100% გადაზღვევით'!L39</f>
        <v>0</v>
      </c>
      <c r="M39" s="123">
        <f>დაზღვევა!M39+'დაზღვევა 100% გადაზღვევით'!M39</f>
        <v>0</v>
      </c>
      <c r="N39" s="120"/>
      <c r="O39" s="123">
        <f>დაზღვევა!O39+'დაზღვევა 100% გადაზღვევით'!O39</f>
        <v>0</v>
      </c>
      <c r="P39" s="124">
        <f>დაზღვევა!P39+'დაზღვევა 100% გადაზღვევით'!P39</f>
        <v>0</v>
      </c>
    </row>
    <row r="40" spans="1:16" ht="27.6">
      <c r="A40" s="179"/>
      <c r="B40" s="42" t="s">
        <v>16</v>
      </c>
      <c r="C40" s="104">
        <f>დაზღვევა!C40+'დაზღვევა 100% გადაზღვევით'!C40</f>
        <v>0</v>
      </c>
      <c r="D40" s="105">
        <f>დაზღვევა!D40+'დაზღვევა 100% გადაზღვევით'!D40</f>
        <v>0</v>
      </c>
      <c r="E40" s="105">
        <f>დაზღვევა!E40+'დაზღვევა 100% გადაზღვევით'!E40</f>
        <v>0</v>
      </c>
      <c r="F40" s="105">
        <f>დაზღვევა!F40+'დაზღვევა 100% გადაზღვევით'!F40</f>
        <v>0</v>
      </c>
      <c r="G40" s="106"/>
      <c r="H40" s="105">
        <f>დაზღვევა!H40+'დაზღვევა 100% გადაზღვევით'!H40</f>
        <v>0</v>
      </c>
      <c r="I40" s="105">
        <f>დაზღვევა!I40+'დაზღვევა 100% გადაზღვევით'!I40</f>
        <v>0</v>
      </c>
      <c r="J40" s="105">
        <f>დაზღვევა!J40+'დაზღვევა 100% გადაზღვევით'!J40</f>
        <v>0</v>
      </c>
      <c r="K40" s="105">
        <f>დაზღვევა!K40+'დაზღვევა 100% გადაზღვევით'!K40</f>
        <v>0</v>
      </c>
      <c r="L40" s="105">
        <f>დაზღვევა!L40+'დაზღვევა 100% გადაზღვევით'!L40</f>
        <v>0</v>
      </c>
      <c r="M40" s="105">
        <f>დაზღვევა!M40+'დაზღვევა 100% გადაზღვევით'!M40</f>
        <v>0</v>
      </c>
      <c r="N40" s="106"/>
      <c r="O40" s="105">
        <f>დაზღვევა!O40+'დაზღვევა 100% გადაზღვევით'!O40</f>
        <v>0</v>
      </c>
      <c r="P40" s="108">
        <f>დაზღვევა!P40+'დაზღვევა 100% გადაზღვევით'!P40</f>
        <v>0</v>
      </c>
    </row>
    <row r="41" spans="1:16" s="2" customFormat="1" ht="14.4">
      <c r="A41" s="175"/>
      <c r="B41" s="41" t="s">
        <v>17</v>
      </c>
      <c r="C41" s="109">
        <f>დაზღვევა!C41+'დაზღვევა 100% გადაზღვევით'!C41</f>
        <v>0</v>
      </c>
      <c r="D41" s="110">
        <f>დაზღვევა!D41+'დაზღვევა 100% გადაზღვევით'!D41</f>
        <v>0</v>
      </c>
      <c r="E41" s="110">
        <f>დაზღვევა!E41+'დაზღვევა 100% გადაზღვევით'!E41</f>
        <v>0</v>
      </c>
      <c r="F41" s="110">
        <f>დაზღვევა!F41+'დაზღვევა 100% გადაზღვევით'!F41</f>
        <v>0</v>
      </c>
      <c r="G41" s="111"/>
      <c r="H41" s="110">
        <f>დაზღვევა!H41+'დაზღვევა 100% გადაზღვევით'!H41</f>
        <v>0</v>
      </c>
      <c r="I41" s="110">
        <f>დაზღვევა!I41+'დაზღვევა 100% გადაზღვევით'!I41</f>
        <v>0</v>
      </c>
      <c r="J41" s="110">
        <f>დაზღვევა!J41+'დაზღვევა 100% გადაზღვევით'!J41</f>
        <v>0</v>
      </c>
      <c r="K41" s="110">
        <f>დაზღვევა!K41+'დაზღვევა 100% გადაზღვევით'!K41</f>
        <v>0</v>
      </c>
      <c r="L41" s="110">
        <f>დაზღვევა!L41+'დაზღვევა 100% გადაზღვევით'!L41</f>
        <v>0</v>
      </c>
      <c r="M41" s="110">
        <f>დაზღვევა!M41+'დაზღვევა 100% გადაზღვევით'!M41</f>
        <v>0</v>
      </c>
      <c r="N41" s="111"/>
      <c r="O41" s="110">
        <f>დაზღვევა!O41+'დაზღვევა 100% გადაზღვევით'!O41</f>
        <v>0</v>
      </c>
      <c r="P41" s="113">
        <f>დაზღვევა!P41+'დაზღვევა 100% გადაზღვევით'!P41</f>
        <v>0</v>
      </c>
    </row>
    <row r="42" spans="1:16" s="2" customFormat="1" ht="15" thickBot="1">
      <c r="A42" s="181"/>
      <c r="B42" s="43" t="s">
        <v>18</v>
      </c>
      <c r="C42" s="114">
        <f>დაზღვევა!C42+'დაზღვევა 100% გადაზღვევით'!C42</f>
        <v>0</v>
      </c>
      <c r="D42" s="115">
        <f>დაზღვევა!D42+'დაზღვევა 100% გადაზღვევით'!D42</f>
        <v>0</v>
      </c>
      <c r="E42" s="115">
        <f>დაზღვევა!E42+'დაზღვევა 100% გადაზღვევით'!E42</f>
        <v>0</v>
      </c>
      <c r="F42" s="115">
        <f>დაზღვევა!F42+'დაზღვევა 100% გადაზღვევით'!F42</f>
        <v>0</v>
      </c>
      <c r="G42" s="116"/>
      <c r="H42" s="115">
        <f>დაზღვევა!H42+'დაზღვევა 100% გადაზღვევით'!H42</f>
        <v>0</v>
      </c>
      <c r="I42" s="115">
        <f>დაზღვევა!I42+'დაზღვევა 100% გადაზღვევით'!I42</f>
        <v>0</v>
      </c>
      <c r="J42" s="115">
        <f>დაზღვევა!J42+'დაზღვევა 100% გადაზღვევით'!J42</f>
        <v>0</v>
      </c>
      <c r="K42" s="115">
        <f>დაზღვევა!K42+'დაზღვევა 100% გადაზღვევით'!K42</f>
        <v>0</v>
      </c>
      <c r="L42" s="115">
        <f>დაზღვევა!L42+'დაზღვევა 100% გადაზღვევით'!L42</f>
        <v>0</v>
      </c>
      <c r="M42" s="115">
        <f>დაზღვევა!M42+'დაზღვევა 100% გადაზღვევით'!M42</f>
        <v>0</v>
      </c>
      <c r="N42" s="116"/>
      <c r="O42" s="115">
        <f>დაზღვევა!O42+'დაზღვევა 100% გადაზღვევით'!O42</f>
        <v>0</v>
      </c>
      <c r="P42" s="117">
        <f>დაზღვევა!P42+'დაზღვევა 100% გადაზღვევით'!P42</f>
        <v>0</v>
      </c>
    </row>
    <row r="43" spans="1:16" s="2" customFormat="1" ht="15" thickBot="1">
      <c r="A43" s="178" t="s">
        <v>86</v>
      </c>
      <c r="B43" s="33" t="s">
        <v>19</v>
      </c>
      <c r="C43" s="125">
        <f>დაზღვევა!C43+'დაზღვევა 100% გადაზღვევით'!C43</f>
        <v>0</v>
      </c>
      <c r="D43" s="119">
        <f>დაზღვევა!D43+'დაზღვევა 100% გადაზღვევით'!D43</f>
        <v>0</v>
      </c>
      <c r="E43" s="119">
        <f>დაზღვევა!E43+'დაზღვევა 100% გადაზღვევით'!E43</f>
        <v>0</v>
      </c>
      <c r="F43" s="119">
        <f>დაზღვევა!F43+'დაზღვევა 100% გადაზღვევით'!F43</f>
        <v>0</v>
      </c>
      <c r="G43" s="120"/>
      <c r="H43" s="119">
        <f>დაზღვევა!H43+'დაზღვევა 100% გადაზღვევით'!H43</f>
        <v>0</v>
      </c>
      <c r="I43" s="119">
        <f>დაზღვევა!I43+'დაზღვევა 100% გადაზღვევით'!I43</f>
        <v>0</v>
      </c>
      <c r="J43" s="119">
        <f>დაზღვევა!J43+'დაზღვევა 100% გადაზღვევით'!J43</f>
        <v>0</v>
      </c>
      <c r="K43" s="119">
        <f>დაზღვევა!K43+'დაზღვევა 100% გადაზღვევით'!K43</f>
        <v>0</v>
      </c>
      <c r="L43" s="119">
        <f>დაზღვევა!L43+'დაზღვევა 100% გადაზღვევით'!L43</f>
        <v>0</v>
      </c>
      <c r="M43" s="119">
        <f>დაზღვევა!M43+'დაზღვევა 100% გადაზღვევით'!M43</f>
        <v>0</v>
      </c>
      <c r="N43" s="120"/>
      <c r="O43" s="119">
        <f>დაზღვევა!O43+'დაზღვევა 100% გადაზღვევით'!O43</f>
        <v>0</v>
      </c>
      <c r="P43" s="121">
        <f>დაზღვევა!P43+'დაზღვევა 100% გადაზღვევით'!P43</f>
        <v>0</v>
      </c>
    </row>
    <row r="44" spans="1:16" ht="28.2" thickBot="1">
      <c r="A44" s="178" t="s">
        <v>87</v>
      </c>
      <c r="B44" s="35" t="s">
        <v>58</v>
      </c>
      <c r="C44" s="122">
        <f>დაზღვევა!C44+'დაზღვევა 100% გადაზღვევით'!C44</f>
        <v>0</v>
      </c>
      <c r="D44" s="123">
        <f>დაზღვევა!D44+'დაზღვევა 100% გადაზღვევით'!D44</f>
        <v>1</v>
      </c>
      <c r="E44" s="123">
        <f>დაზღვევა!E44+'დაზღვევა 100% გადაზღვევით'!E44</f>
        <v>0</v>
      </c>
      <c r="F44" s="123">
        <f>დაზღვევა!F44+'დაზღვევა 100% გადაზღვევით'!F44</f>
        <v>1</v>
      </c>
      <c r="G44" s="120"/>
      <c r="H44" s="123">
        <f>დაზღვევა!H44+'დაზღვევა 100% გადაზღვევით'!H44</f>
        <v>10000</v>
      </c>
      <c r="I44" s="123">
        <f>დაზღვევა!I44+'დაზღვევა 100% გადაზღვევით'!I44</f>
        <v>10000</v>
      </c>
      <c r="J44" s="123">
        <f>დაზღვევა!J44+'დაზღვევა 100% გადაზღვევით'!J44</f>
        <v>10000</v>
      </c>
      <c r="K44" s="123">
        <f>დაზღვევა!K44+'დაზღვევა 100% გადაზღვევით'!K44</f>
        <v>10000</v>
      </c>
      <c r="L44" s="123">
        <f>დაზღვევა!L44+'დაზღვევა 100% გადაზღვევით'!L44</f>
        <v>3850</v>
      </c>
      <c r="M44" s="123">
        <f>დაზღვევა!M44+'დაზღვევა 100% გადაზღვევით'!M44</f>
        <v>0</v>
      </c>
      <c r="N44" s="120"/>
      <c r="O44" s="123">
        <f>დაზღვევა!O44+'დაზღვევა 100% გადაზღვევით'!O44</f>
        <v>1570.5737775205271</v>
      </c>
      <c r="P44" s="124">
        <f>დაზღვევა!P44+'დაზღვევა 100% გადაზღვევით'!P44</f>
        <v>1570.5737775205271</v>
      </c>
    </row>
    <row r="45" spans="1:16" ht="14.4">
      <c r="A45" s="179"/>
      <c r="B45" s="44" t="s">
        <v>20</v>
      </c>
      <c r="C45" s="109">
        <f>დაზღვევა!C45+'დაზღვევა 100% გადაზღვევით'!C45</f>
        <v>0</v>
      </c>
      <c r="D45" s="110">
        <f>დაზღვევა!D45+'დაზღვევა 100% გადაზღვევით'!D45</f>
        <v>0</v>
      </c>
      <c r="E45" s="110">
        <f>დაზღვევა!E45+'დაზღვევა 100% გადაზღვევით'!E45</f>
        <v>0</v>
      </c>
      <c r="F45" s="110">
        <f>დაზღვევა!F45+'დაზღვევა 100% გადაზღვევით'!F45</f>
        <v>0</v>
      </c>
      <c r="G45" s="111"/>
      <c r="H45" s="110">
        <f>დაზღვევა!H45+'დაზღვევა 100% გადაზღვევით'!H45</f>
        <v>0</v>
      </c>
      <c r="I45" s="110">
        <f>დაზღვევა!I45+'დაზღვევა 100% გადაზღვევით'!I45</f>
        <v>0</v>
      </c>
      <c r="J45" s="110">
        <f>დაზღვევა!J45+'დაზღვევა 100% გადაზღვევით'!J45</f>
        <v>0</v>
      </c>
      <c r="K45" s="110">
        <f>დაზღვევა!K45+'დაზღვევა 100% გადაზღვევით'!K45</f>
        <v>0</v>
      </c>
      <c r="L45" s="110">
        <f>დაზღვევა!L45+'დაზღვევა 100% გადაზღვევით'!L45</f>
        <v>0</v>
      </c>
      <c r="M45" s="110">
        <f>დაზღვევა!M45+'დაზღვევა 100% გადაზღვევით'!M45</f>
        <v>0</v>
      </c>
      <c r="N45" s="111"/>
      <c r="O45" s="110">
        <f>დაზღვევა!O45+'დაზღვევა 100% გადაზღვევით'!O45</f>
        <v>0</v>
      </c>
      <c r="P45" s="113">
        <f>დაზღვევა!P45+'დაზღვევა 100% გადაზღვევით'!P45</f>
        <v>0</v>
      </c>
    </row>
    <row r="46" spans="1:16" ht="14.4">
      <c r="A46" s="182"/>
      <c r="B46" s="45" t="s">
        <v>21</v>
      </c>
      <c r="C46" s="109">
        <f>დაზღვევა!C46+'დაზღვევა 100% გადაზღვევით'!C46</f>
        <v>0</v>
      </c>
      <c r="D46" s="110">
        <f>დაზღვევა!D46+'დაზღვევა 100% გადაზღვევით'!D46</f>
        <v>0</v>
      </c>
      <c r="E46" s="110">
        <f>დაზღვევა!E46+'დაზღვევა 100% გადაზღვევით'!E46</f>
        <v>0</v>
      </c>
      <c r="F46" s="110">
        <f>დაზღვევა!F46+'დაზღვევა 100% გადაზღვევით'!F46</f>
        <v>0</v>
      </c>
      <c r="G46" s="111"/>
      <c r="H46" s="110">
        <f>დაზღვევა!H46+'დაზღვევა 100% გადაზღვევით'!H46</f>
        <v>0</v>
      </c>
      <c r="I46" s="110">
        <f>დაზღვევა!I46+'დაზღვევა 100% გადაზღვევით'!I46</f>
        <v>0</v>
      </c>
      <c r="J46" s="110">
        <f>დაზღვევა!J46+'დაზღვევა 100% გადაზღვევით'!J46</f>
        <v>0</v>
      </c>
      <c r="K46" s="110">
        <f>დაზღვევა!K46+'დაზღვევა 100% გადაზღვევით'!K46</f>
        <v>0</v>
      </c>
      <c r="L46" s="110">
        <f>დაზღვევა!L46+'დაზღვევა 100% გადაზღვევით'!L46</f>
        <v>0</v>
      </c>
      <c r="M46" s="110">
        <f>დაზღვევა!M46+'დაზღვევა 100% გადაზღვევით'!M46</f>
        <v>0</v>
      </c>
      <c r="N46" s="111"/>
      <c r="O46" s="110">
        <f>დაზღვევა!O46+'დაზღვევა 100% გადაზღვევით'!O46</f>
        <v>0</v>
      </c>
      <c r="P46" s="113">
        <f>დაზღვევა!P46+'დაზღვევა 100% გადაზღვევით'!P46</f>
        <v>0</v>
      </c>
    </row>
    <row r="47" spans="1:16" s="2" customFormat="1" ht="15" thickBot="1">
      <c r="A47" s="183"/>
      <c r="B47" s="45" t="s">
        <v>22</v>
      </c>
      <c r="C47" s="114">
        <f>დაზღვევა!C47+'დაზღვევა 100% გადაზღვევით'!C47</f>
        <v>0</v>
      </c>
      <c r="D47" s="115">
        <f>დაზღვევა!D47+'დაზღვევა 100% გადაზღვევით'!D47</f>
        <v>1</v>
      </c>
      <c r="E47" s="115">
        <f>დაზღვევა!E47+'დაზღვევა 100% გადაზღვევით'!E47</f>
        <v>0</v>
      </c>
      <c r="F47" s="115">
        <f>დაზღვევა!F47+'დაზღვევა 100% გადაზღვევით'!F47</f>
        <v>1</v>
      </c>
      <c r="G47" s="116"/>
      <c r="H47" s="115">
        <f>დაზღვევა!H47+'დაზღვევა 100% გადაზღვევით'!H47</f>
        <v>10000</v>
      </c>
      <c r="I47" s="115">
        <f>დაზღვევა!I47+'დაზღვევა 100% გადაზღვევით'!I47</f>
        <v>10000</v>
      </c>
      <c r="J47" s="115">
        <f>დაზღვევა!J47+'დაზღვევა 100% გადაზღვევით'!J47</f>
        <v>10000</v>
      </c>
      <c r="K47" s="115">
        <f>დაზღვევა!K47+'დაზღვევა 100% გადაზღვევით'!K47</f>
        <v>10000</v>
      </c>
      <c r="L47" s="115">
        <f>დაზღვევა!L47+'დაზღვევა 100% გადაზღვევით'!L47</f>
        <v>3850</v>
      </c>
      <c r="M47" s="115">
        <f>დაზღვევა!M47+'დაზღვევა 100% გადაზღვევით'!M47</f>
        <v>0</v>
      </c>
      <c r="N47" s="116"/>
      <c r="O47" s="115">
        <f>დაზღვევა!O47+'დაზღვევა 100% გადაზღვევით'!O47</f>
        <v>1570.5737775205271</v>
      </c>
      <c r="P47" s="117">
        <f>დაზღვევა!P47+'დაზღვევა 100% გადაზღვევით'!P47</f>
        <v>1570.5737775205271</v>
      </c>
    </row>
    <row r="48" spans="1:16" s="2" customFormat="1" ht="15" thickBot="1">
      <c r="A48" s="178" t="s">
        <v>88</v>
      </c>
      <c r="B48" s="33" t="s">
        <v>23</v>
      </c>
      <c r="C48" s="118">
        <f>დაზღვევა!C48+'დაზღვევა 100% გადაზღვევით'!C48</f>
        <v>0</v>
      </c>
      <c r="D48" s="119">
        <f>დაზღვევა!D48+'დაზღვევა 100% გადაზღვევით'!D48</f>
        <v>0</v>
      </c>
      <c r="E48" s="119">
        <f>დაზღვევა!E48+'დაზღვევა 100% გადაზღვევით'!E48</f>
        <v>0</v>
      </c>
      <c r="F48" s="119">
        <f>დაზღვევა!F48+'დაზღვევა 100% გადაზღვევით'!F48</f>
        <v>0</v>
      </c>
      <c r="G48" s="120"/>
      <c r="H48" s="119">
        <f>დაზღვევა!H48+'დაზღვევა 100% გადაზღვევით'!H48</f>
        <v>0</v>
      </c>
      <c r="I48" s="119">
        <f>დაზღვევა!I48+'დაზღვევა 100% გადაზღვევით'!I48</f>
        <v>0</v>
      </c>
      <c r="J48" s="119">
        <f>დაზღვევა!J48+'დაზღვევა 100% გადაზღვევით'!J48</f>
        <v>0</v>
      </c>
      <c r="K48" s="119">
        <f>დაზღვევა!K48+'დაზღვევა 100% გადაზღვევით'!K48</f>
        <v>0</v>
      </c>
      <c r="L48" s="119">
        <f>დაზღვევა!L48+'დაზღვევა 100% გადაზღვევით'!L48</f>
        <v>0</v>
      </c>
      <c r="M48" s="119">
        <f>დაზღვევა!M48+'დაზღვევა 100% გადაზღვევით'!M48</f>
        <v>0</v>
      </c>
      <c r="N48" s="120"/>
      <c r="O48" s="119">
        <f>დაზღვევა!O48+'დაზღვევა 100% გადაზღვევით'!O48</f>
        <v>0</v>
      </c>
      <c r="P48" s="121">
        <f>დაზღვევა!P48+'დაზღვევა 100% გადაზღვევით'!P48</f>
        <v>0</v>
      </c>
    </row>
    <row r="49" spans="1:16" ht="14.4" thickBot="1">
      <c r="A49" s="46"/>
      <c r="B49" s="47" t="s">
        <v>28</v>
      </c>
      <c r="C49" s="132"/>
      <c r="D49" s="101"/>
      <c r="E49" s="101"/>
      <c r="F49" s="101"/>
      <c r="G49" s="101"/>
      <c r="H49" s="88">
        <f>დაზღვევა!H49+'დაზღვევა 100% გადაზღვევით'!H49</f>
        <v>20970707742.814671</v>
      </c>
      <c r="I49" s="88">
        <f>დაზღვევა!I49+'დაზღვევა 100% გადაზღვევით'!I49</f>
        <v>20512471157.650627</v>
      </c>
      <c r="J49" s="88">
        <f>დაზღვევა!J49+'დაზღვევა 100% გადაზღვევით'!J49</f>
        <v>6898738775.3088121</v>
      </c>
      <c r="K49" s="88">
        <f>დაზღვევა!K49+'დაზღვევა 100% გადაზღვევით'!K49</f>
        <v>6348691580.797699</v>
      </c>
      <c r="L49" s="88">
        <f>დაზღვევა!L49+'დაზღვევა 100% გადაზღვევით'!L49</f>
        <v>39992966.930852897</v>
      </c>
      <c r="M49" s="88">
        <f>დაზღვევა!M49+'დაზღვევა 100% გადაზღვევით'!M49</f>
        <v>7278765.5069605047</v>
      </c>
      <c r="N49" s="88">
        <f>დაზღვევა!N49+'დაზღვევა 100% გადაზღვევით'!N49</f>
        <v>150840.11629999871</v>
      </c>
      <c r="O49" s="88">
        <f>დაზღვევა!O49+'დაზღვევა 100% გადაზღვევით'!O49</f>
        <v>35977433.818619139</v>
      </c>
      <c r="P49" s="88">
        <f>დაზღვევა!P49+'დაზღვევა 100% გადაზღვევით'!P49</f>
        <v>28949204.982271709</v>
      </c>
    </row>
    <row r="50" spans="1:16">
      <c r="G50" s="6"/>
    </row>
    <row r="51" spans="1:16">
      <c r="G51" s="6"/>
    </row>
    <row r="52" spans="1:16">
      <c r="B52" s="3" t="str">
        <f>დაზღვევა!B52</f>
        <v xml:space="preserve">გენერალური დირექტორი (დირექტორი) __ალექსანდრე გოგიბერიძე__ </v>
      </c>
    </row>
    <row r="53" spans="1:16">
      <c r="B53" s="3" t="str">
        <f>დაზღვევა!B53</f>
        <v xml:space="preserve">                                                                                                      (სახელი გვარი)</v>
      </c>
      <c r="G53" s="6"/>
    </row>
    <row r="54" spans="1:16">
      <c r="G54" s="6"/>
    </row>
    <row r="55" spans="1:16" ht="16.2">
      <c r="A55" s="15"/>
      <c r="G55" s="6"/>
    </row>
    <row r="56" spans="1:16" ht="16.2">
      <c r="A56" s="15"/>
      <c r="B56" s="3" t="str">
        <f>დაზღვევა!B56</f>
        <v>ანგარიშგებაზე პასუხისმგებელი პირი    ____სალომე გლოველი, (+995 95 50 55 01), s.gloveli@ipsp.ge____</v>
      </c>
    </row>
    <row r="57" spans="1:16">
      <c r="B57" s="3" t="str">
        <f>დაზღვევა!B57</f>
        <v xml:space="preserve">                                                                                       (სახელი გვარი, ტელეფონის ნომერი, ელ–ფოსტის მისამართი)</v>
      </c>
      <c r="G57" s="16"/>
    </row>
    <row r="58" spans="1:16">
      <c r="A58" s="17"/>
    </row>
    <row r="59" spans="1:16">
      <c r="A59" s="17"/>
      <c r="B59" s="18"/>
      <c r="C59" s="18"/>
      <c r="D59" s="18"/>
      <c r="E59" s="18"/>
      <c r="F59" s="18"/>
      <c r="G59" s="18"/>
    </row>
    <row r="60" spans="1:16">
      <c r="A60" s="17"/>
      <c r="B60" s="19"/>
      <c r="C60" s="19"/>
      <c r="D60" s="19"/>
      <c r="E60" s="18"/>
      <c r="F60" s="18"/>
      <c r="G60" s="18"/>
    </row>
    <row r="61" spans="1:16">
      <c r="A61" s="17"/>
      <c r="E61" s="18"/>
      <c r="F61" s="18"/>
      <c r="G61" s="18"/>
    </row>
    <row r="62" spans="1:16">
      <c r="A62" s="20"/>
      <c r="E62" s="21"/>
    </row>
    <row r="63" spans="1:16">
      <c r="A63" s="17"/>
    </row>
    <row r="64" spans="1:16">
      <c r="A64" s="17"/>
      <c r="B64" s="2"/>
      <c r="C64" s="2"/>
      <c r="D64" s="2"/>
    </row>
    <row r="65" spans="1:4">
      <c r="A65" s="22"/>
      <c r="B65" s="19"/>
      <c r="C65" s="19"/>
      <c r="D65" s="19"/>
    </row>
    <row r="66" spans="1:4">
      <c r="A66" s="22"/>
      <c r="B66" s="19"/>
      <c r="C66" s="19"/>
      <c r="D66" s="19"/>
    </row>
    <row r="67" spans="1:4">
      <c r="A67" s="23"/>
      <c r="B67" s="19"/>
      <c r="C67" s="19"/>
      <c r="D67" s="19"/>
    </row>
    <row r="68" spans="1:4">
      <c r="A68" s="20"/>
      <c r="B68" s="24"/>
      <c r="C68" s="24"/>
      <c r="D68" s="24"/>
    </row>
    <row r="69" spans="1:4">
      <c r="A69" s="20"/>
      <c r="B69" s="25"/>
      <c r="C69" s="25"/>
      <c r="D69" s="25"/>
    </row>
    <row r="70" spans="1:4">
      <c r="A70" s="20"/>
      <c r="B70" s="25"/>
      <c r="C70" s="25"/>
      <c r="D70" s="25"/>
    </row>
    <row r="71" spans="1:4">
      <c r="A71" s="22"/>
      <c r="B71" s="18"/>
      <c r="C71" s="18"/>
      <c r="D71" s="18"/>
    </row>
    <row r="72" spans="1:4">
      <c r="A72" s="22"/>
      <c r="B72" s="18"/>
      <c r="C72" s="18"/>
      <c r="D72" s="18"/>
    </row>
    <row r="73" spans="1:4">
      <c r="A73" s="20"/>
      <c r="B73" s="24"/>
      <c r="C73" s="24"/>
      <c r="D73" s="24"/>
    </row>
    <row r="74" spans="1:4">
      <c r="A74" s="20"/>
      <c r="B74" s="25"/>
      <c r="C74" s="25"/>
      <c r="D74" s="25"/>
    </row>
    <row r="75" spans="1:4">
      <c r="A75" s="26"/>
      <c r="B75" s="25"/>
      <c r="C75" s="25"/>
      <c r="D75" s="25"/>
    </row>
    <row r="76" spans="1:4">
      <c r="A76" s="26"/>
      <c r="B76" s="25"/>
      <c r="C76" s="25"/>
      <c r="D76" s="25"/>
    </row>
    <row r="77" spans="1:4">
      <c r="A77" s="26"/>
      <c r="B77" s="25"/>
      <c r="C77" s="25"/>
      <c r="D77" s="25"/>
    </row>
    <row r="78" spans="1:4">
      <c r="A78" s="27"/>
      <c r="B78" s="18"/>
      <c r="C78" s="18"/>
      <c r="D78" s="18"/>
    </row>
    <row r="79" spans="1:4">
      <c r="A79" s="27"/>
      <c r="B79" s="18"/>
      <c r="C79" s="18"/>
      <c r="D79" s="18"/>
    </row>
    <row r="80" spans="1:4">
      <c r="A80" s="27"/>
      <c r="B80" s="18"/>
      <c r="C80" s="18"/>
      <c r="D80" s="18"/>
    </row>
    <row r="81" spans="1:4">
      <c r="A81" s="26"/>
      <c r="B81" s="25"/>
      <c r="C81" s="25"/>
      <c r="D81" s="25"/>
    </row>
    <row r="82" spans="1:4">
      <c r="A82" s="27"/>
      <c r="B82" s="14"/>
      <c r="C82" s="14"/>
      <c r="D82" s="14"/>
    </row>
  </sheetData>
  <sheetProtection algorithmName="SHA-512" hashValue="bUNtNOECBw7QqSDh/UozL/eMJspuyBvuxJ/Ry09mMkDbACrfFOvhiNJcZ/s4TEw0BqZb0pmXCQ0inrYmPXR59w==" saltValue="xLbXc0pWSiHYdHlmqrnhtA==" spinCount="100000" sheet="1" formatCells="0" formatColumns="0" formatRows="0" insertColumns="0" insertRows="0" insertHyperlinks="0" deleteColumns="0" deleteRows="0" sort="0" autoFilter="0" pivotTables="0"/>
  <mergeCells count="16">
    <mergeCell ref="B6:E6"/>
    <mergeCell ref="B7:F7"/>
    <mergeCell ref="A8:A9"/>
    <mergeCell ref="B8:B9"/>
    <mergeCell ref="C8:D8"/>
    <mergeCell ref="E8:F8"/>
    <mergeCell ref="G8:G9"/>
    <mergeCell ref="H8:H9"/>
    <mergeCell ref="I8:I9"/>
    <mergeCell ref="J8:J9"/>
    <mergeCell ref="O8:O9"/>
    <mergeCell ref="P8:P9"/>
    <mergeCell ref="K8:K9"/>
    <mergeCell ref="L8:L9"/>
    <mergeCell ref="M8:M9"/>
    <mergeCell ref="N8:N9"/>
  </mergeCells>
  <phoneticPr fontId="123" type="noConversion"/>
  <pageMargins left="0.17" right="0.17" top="0.35" bottom="0.31" header="0.23" footer="0.17"/>
  <pageSetup scale="45" orientation="landscape" r:id="rId1"/>
  <headerFooter alignWithMargins="0"/>
  <ignoredErrors>
    <ignoredError sqref="B2 G21:G25 B5" unlockedFormula="1"/>
    <ignoredError sqref="A10:A4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6"/>
  </sheetPr>
  <dimension ref="A1:AG76"/>
  <sheetViews>
    <sheetView zoomScaleNormal="100" zoomScaleSheetLayoutView="70" workbookViewId="0">
      <pane xSplit="2" ySplit="8" topLeftCell="C9" activePane="bottomRight" state="frozen"/>
      <selection activeCell="H21" sqref="H21"/>
      <selection pane="topRight" activeCell="H21" sqref="H21"/>
      <selection pane="bottomLeft" activeCell="H21" sqref="H21"/>
      <selection pane="bottomRight" activeCell="M36" sqref="M36"/>
    </sheetView>
  </sheetViews>
  <sheetFormatPr defaultColWidth="9.109375" defaultRowHeight="13.8"/>
  <cols>
    <col min="1" max="1" width="4.109375" style="1" customWidth="1"/>
    <col min="2" max="2" width="69.33203125" style="3" customWidth="1"/>
    <col min="3" max="6" width="20.109375" style="3" customWidth="1"/>
    <col min="7" max="7" width="24" style="3" customWidth="1"/>
    <col min="8" max="8" width="20.109375" style="3" customWidth="1"/>
    <col min="9" max="9" width="22.44140625" style="3" customWidth="1"/>
    <col min="10" max="11" width="20.109375" style="3" customWidth="1"/>
    <col min="12" max="12" width="18.6640625" style="3" customWidth="1"/>
    <col min="13" max="13" width="19.5546875" style="3" customWidth="1"/>
    <col min="14" max="14" width="14" style="3" customWidth="1"/>
    <col min="15" max="15" width="15.5546875" style="196" bestFit="1" customWidth="1"/>
    <col min="16" max="16" width="16.88671875" style="3" customWidth="1"/>
    <col min="17" max="17" width="9.109375" style="3"/>
    <col min="18" max="19" width="17" style="203" customWidth="1"/>
    <col min="20" max="16384" width="9.109375" style="3"/>
  </cols>
  <sheetData>
    <row r="1" spans="1:33">
      <c r="B1" s="2" t="s">
        <v>68</v>
      </c>
      <c r="C1" s="2"/>
    </row>
    <row r="2" spans="1:33" s="6" customFormat="1">
      <c r="A2" s="4"/>
      <c r="B2" s="153" t="s">
        <v>59</v>
      </c>
      <c r="C2" s="153"/>
      <c r="D2" s="261"/>
      <c r="F2" s="261"/>
      <c r="O2" s="197"/>
      <c r="R2" s="205"/>
      <c r="S2" s="205"/>
    </row>
    <row r="3" spans="1:33">
      <c r="B3" s="159" t="s">
        <v>63</v>
      </c>
      <c r="C3" s="154"/>
      <c r="D3" s="190"/>
      <c r="F3" s="262"/>
      <c r="G3" s="28"/>
    </row>
    <row r="4" spans="1:33">
      <c r="B4" s="153" t="str">
        <f>დაზღვევა!B4</f>
        <v>კომპანიის დასახელება: ___სს ”პსპ დაზღვევა”__</v>
      </c>
      <c r="C4" s="153"/>
      <c r="F4" s="203"/>
      <c r="G4" s="188"/>
    </row>
    <row r="5" spans="1:33">
      <c r="B5" s="171" t="str">
        <f>დაზღვევა!B5</f>
        <v>საანგარიშო პერიოდი: _2024 წლის 9 თვე_</v>
      </c>
      <c r="C5" s="155"/>
      <c r="F5" s="188"/>
      <c r="G5" s="188"/>
    </row>
    <row r="6" spans="1:33">
      <c r="B6" s="156"/>
      <c r="C6" s="158"/>
      <c r="E6" s="188"/>
      <c r="F6" s="203"/>
      <c r="G6" s="188"/>
      <c r="H6" s="188"/>
    </row>
    <row r="7" spans="1:33" ht="12" customHeight="1" thickBot="1">
      <c r="B7" s="157" t="str">
        <f>დაზღვევა!B7</f>
        <v>არ მოიცავს ინფორმაციას გადაზღვევით მიღებული რისკების შესახებ</v>
      </c>
      <c r="C7" s="157"/>
      <c r="D7" s="192"/>
      <c r="E7" s="30"/>
      <c r="F7" s="192"/>
      <c r="G7" s="202"/>
      <c r="H7" s="30"/>
      <c r="I7" s="2"/>
    </row>
    <row r="8" spans="1:33" s="13" customFormat="1" ht="107.25" customHeight="1" thickBot="1">
      <c r="A8" s="185" t="s">
        <v>70</v>
      </c>
      <c r="B8" s="149" t="str">
        <f>დაზღვევა!B8</f>
        <v>დაზღვევის სახეობა</v>
      </c>
      <c r="C8" s="134" t="s">
        <v>39</v>
      </c>
      <c r="D8" s="135" t="s">
        <v>97</v>
      </c>
      <c r="E8" s="135" t="s">
        <v>98</v>
      </c>
      <c r="F8" s="136" t="s">
        <v>43</v>
      </c>
      <c r="G8" s="152" t="s">
        <v>91</v>
      </c>
      <c r="H8" s="137" t="s">
        <v>44</v>
      </c>
      <c r="I8" s="137" t="s">
        <v>92</v>
      </c>
      <c r="J8" s="138" t="s">
        <v>40</v>
      </c>
      <c r="K8" s="139" t="s">
        <v>41</v>
      </c>
      <c r="L8" s="140" t="s">
        <v>93</v>
      </c>
      <c r="O8" s="198"/>
      <c r="R8" s="206"/>
      <c r="S8" s="206"/>
    </row>
    <row r="9" spans="1:33" s="2" customFormat="1" ht="15" thickBot="1">
      <c r="A9" s="173" t="s">
        <v>71</v>
      </c>
      <c r="B9" s="37" t="s">
        <v>0</v>
      </c>
      <c r="C9" s="236">
        <f>SUM(C10:C13)</f>
        <v>23</v>
      </c>
      <c r="D9" s="237">
        <f>SUM(D10:D13)</f>
        <v>69000</v>
      </c>
      <c r="E9" s="237">
        <f>SUM(E10:E13)</f>
        <v>0</v>
      </c>
      <c r="F9" s="237">
        <f>SUM(F10:F13)</f>
        <v>0</v>
      </c>
      <c r="G9" s="237">
        <f>SUM(G10:G13)</f>
        <v>0</v>
      </c>
      <c r="H9" s="253">
        <f>D9-F9</f>
        <v>69000</v>
      </c>
      <c r="I9" s="253">
        <f>D9-E9-G9</f>
        <v>69000</v>
      </c>
      <c r="J9" s="237">
        <f>SUM(J10:J13)</f>
        <v>14</v>
      </c>
      <c r="K9" s="237">
        <f>SUM(K10:K13)</f>
        <v>58500</v>
      </c>
      <c r="L9" s="52">
        <f>SUM(L10:L13)</f>
        <v>0</v>
      </c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</row>
    <row r="10" spans="1:33" ht="14.4">
      <c r="A10" s="174"/>
      <c r="B10" s="151" t="s">
        <v>1</v>
      </c>
      <c r="C10" s="238">
        <v>23</v>
      </c>
      <c r="D10" s="238">
        <v>69000</v>
      </c>
      <c r="E10" s="239"/>
      <c r="F10" s="239"/>
      <c r="G10" s="239"/>
      <c r="H10" s="254">
        <f>D10-F10</f>
        <v>69000</v>
      </c>
      <c r="I10" s="254">
        <f>D10-E10-G10</f>
        <v>69000</v>
      </c>
      <c r="J10" s="239">
        <v>14</v>
      </c>
      <c r="K10" s="239">
        <v>58500</v>
      </c>
      <c r="L10" s="57"/>
      <c r="M10" s="189"/>
      <c r="N10" s="189"/>
      <c r="O10" s="189"/>
      <c r="P10" s="189"/>
      <c r="Q10" s="189"/>
      <c r="R10" s="189"/>
      <c r="S10" s="189"/>
      <c r="T10" s="189"/>
      <c r="U10" s="189"/>
      <c r="V10" s="189"/>
    </row>
    <row r="11" spans="1:33" ht="14.4">
      <c r="A11" s="175"/>
      <c r="B11" s="144" t="s">
        <v>2</v>
      </c>
      <c r="C11" s="238"/>
      <c r="D11" s="238"/>
      <c r="E11" s="240"/>
      <c r="F11" s="240"/>
      <c r="G11" s="240"/>
      <c r="H11" s="255">
        <f t="shared" ref="H11:H47" si="0">D11-F11</f>
        <v>0</v>
      </c>
      <c r="I11" s="255">
        <f t="shared" ref="I11:I47" si="1">D11-E11-G11</f>
        <v>0</v>
      </c>
      <c r="J11" s="240"/>
      <c r="K11" s="240"/>
      <c r="L11" s="62"/>
      <c r="M11" s="189"/>
      <c r="N11" s="189"/>
      <c r="O11" s="189"/>
      <c r="P11" s="189"/>
      <c r="Q11" s="189"/>
      <c r="R11" s="189"/>
      <c r="S11" s="189"/>
      <c r="T11" s="189"/>
      <c r="U11" s="189"/>
      <c r="V11" s="189"/>
    </row>
    <row r="12" spans="1:33" ht="14.4">
      <c r="A12" s="175"/>
      <c r="B12" s="144" t="s">
        <v>61</v>
      </c>
      <c r="C12" s="241"/>
      <c r="D12" s="240"/>
      <c r="E12" s="240"/>
      <c r="F12" s="240"/>
      <c r="G12" s="240"/>
      <c r="H12" s="255">
        <f t="shared" si="0"/>
        <v>0</v>
      </c>
      <c r="I12" s="255">
        <f t="shared" si="1"/>
        <v>0</v>
      </c>
      <c r="J12" s="240"/>
      <c r="K12" s="240"/>
      <c r="L12" s="62"/>
      <c r="M12" s="189"/>
      <c r="N12" s="189"/>
      <c r="O12" s="189"/>
      <c r="P12" s="189"/>
      <c r="Q12" s="189"/>
      <c r="R12" s="189"/>
      <c r="S12" s="189"/>
      <c r="T12" s="189"/>
      <c r="U12" s="189"/>
      <c r="V12" s="189"/>
    </row>
    <row r="13" spans="1:33" ht="15" thickBot="1">
      <c r="A13" s="176"/>
      <c r="B13" s="145" t="s">
        <v>47</v>
      </c>
      <c r="C13" s="241"/>
      <c r="D13" s="240"/>
      <c r="E13" s="240"/>
      <c r="F13" s="240"/>
      <c r="G13" s="240"/>
      <c r="H13" s="255">
        <f t="shared" si="0"/>
        <v>0</v>
      </c>
      <c r="I13" s="255">
        <f t="shared" si="1"/>
        <v>0</v>
      </c>
      <c r="J13" s="240"/>
      <c r="K13" s="240"/>
      <c r="L13" s="62"/>
      <c r="M13" s="189"/>
      <c r="N13" s="189"/>
      <c r="O13" s="189"/>
      <c r="P13" s="189"/>
      <c r="Q13" s="189"/>
      <c r="R13" s="189"/>
      <c r="S13" s="189"/>
      <c r="T13" s="189"/>
      <c r="U13" s="189"/>
      <c r="V13" s="189"/>
    </row>
    <row r="14" spans="1:33" ht="15" thickBot="1">
      <c r="A14" s="142" t="s">
        <v>72</v>
      </c>
      <c r="B14" s="37" t="s">
        <v>4</v>
      </c>
      <c r="C14" s="242">
        <v>14</v>
      </c>
      <c r="D14" s="242">
        <v>12294.71</v>
      </c>
      <c r="E14" s="243"/>
      <c r="F14" s="243"/>
      <c r="G14" s="243"/>
      <c r="H14" s="256">
        <f>D14-F14</f>
        <v>12294.71</v>
      </c>
      <c r="I14" s="256">
        <f t="shared" si="1"/>
        <v>12294.71</v>
      </c>
      <c r="J14" s="243">
        <v>2</v>
      </c>
      <c r="K14" s="243">
        <v>905.69</v>
      </c>
      <c r="L14" s="71"/>
      <c r="M14" s="189"/>
      <c r="N14" s="189"/>
      <c r="O14" s="189"/>
      <c r="P14" s="189"/>
      <c r="Q14" s="189"/>
      <c r="R14" s="189"/>
      <c r="S14" s="189"/>
      <c r="T14" s="189"/>
      <c r="U14" s="189"/>
      <c r="V14" s="189"/>
    </row>
    <row r="15" spans="1:33" ht="15" thickBot="1">
      <c r="A15" s="177" t="s">
        <v>73</v>
      </c>
      <c r="B15" s="146" t="s">
        <v>3</v>
      </c>
      <c r="C15" s="244">
        <f>SUM(C16:C17)</f>
        <v>9</v>
      </c>
      <c r="D15" s="244">
        <f>SUM(D16:D17)</f>
        <v>0</v>
      </c>
      <c r="E15" s="244">
        <f>SUM(E16:E17)</f>
        <v>0</v>
      </c>
      <c r="F15" s="244">
        <f>SUM(F16:F17)</f>
        <v>0</v>
      </c>
      <c r="G15" s="244">
        <f>SUM(G16:G17)</f>
        <v>0</v>
      </c>
      <c r="H15" s="256">
        <f t="shared" si="0"/>
        <v>0</v>
      </c>
      <c r="I15" s="256">
        <f t="shared" si="1"/>
        <v>0</v>
      </c>
      <c r="J15" s="244">
        <f>SUM(J16:J17)</f>
        <v>3</v>
      </c>
      <c r="K15" s="244">
        <f>SUM(K16:K17)</f>
        <v>5000</v>
      </c>
      <c r="L15" s="74">
        <f>SUM(L16:L17)</f>
        <v>0</v>
      </c>
      <c r="M15" s="189"/>
      <c r="N15" s="189"/>
      <c r="O15" s="189"/>
      <c r="P15" s="189"/>
      <c r="Q15" s="189"/>
      <c r="R15" s="189"/>
      <c r="S15" s="189"/>
      <c r="T15" s="189"/>
      <c r="U15" s="189"/>
      <c r="V15" s="189"/>
    </row>
    <row r="16" spans="1:33" s="2" customFormat="1" ht="14.4">
      <c r="A16" s="174"/>
      <c r="B16" s="147" t="s">
        <v>48</v>
      </c>
      <c r="C16" s="245">
        <v>9</v>
      </c>
      <c r="D16" s="246">
        <v>1000</v>
      </c>
      <c r="E16" s="239"/>
      <c r="F16" s="239"/>
      <c r="G16" s="239"/>
      <c r="H16" s="254">
        <f t="shared" si="0"/>
        <v>1000</v>
      </c>
      <c r="I16" s="254">
        <f t="shared" si="1"/>
        <v>1000</v>
      </c>
      <c r="J16" s="239">
        <v>3</v>
      </c>
      <c r="K16" s="239">
        <v>5000</v>
      </c>
      <c r="L16" s="57"/>
      <c r="M16" s="189"/>
      <c r="N16" s="189"/>
      <c r="O16" s="189"/>
      <c r="P16" s="189"/>
      <c r="Q16" s="189"/>
      <c r="R16" s="189"/>
      <c r="S16" s="189"/>
      <c r="T16" s="189"/>
      <c r="U16" s="189"/>
      <c r="V16" s="189"/>
    </row>
    <row r="17" spans="1:22" s="2" customFormat="1" ht="26.25" customHeight="1" thickBot="1">
      <c r="A17" s="176"/>
      <c r="B17" s="148" t="s">
        <v>49</v>
      </c>
      <c r="C17" s="247"/>
      <c r="D17" s="248">
        <v>-1000</v>
      </c>
      <c r="E17" s="248"/>
      <c r="F17" s="248"/>
      <c r="G17" s="248"/>
      <c r="H17" s="257">
        <f t="shared" si="0"/>
        <v>-1000</v>
      </c>
      <c r="I17" s="257">
        <f t="shared" si="1"/>
        <v>-1000</v>
      </c>
      <c r="J17" s="248"/>
      <c r="K17" s="248"/>
      <c r="L17" s="66"/>
      <c r="M17" s="189"/>
      <c r="N17" s="189"/>
      <c r="O17" s="189"/>
      <c r="P17" s="189"/>
      <c r="Q17" s="189"/>
      <c r="R17" s="189"/>
      <c r="S17" s="189"/>
      <c r="T17" s="189"/>
      <c r="U17" s="189"/>
      <c r="V17" s="189"/>
    </row>
    <row r="18" spans="1:22" ht="15.75" customHeight="1" thickBot="1">
      <c r="A18" s="142" t="s">
        <v>74</v>
      </c>
      <c r="B18" s="37" t="s">
        <v>5</v>
      </c>
      <c r="C18" s="242">
        <v>712813</v>
      </c>
      <c r="D18" s="242">
        <v>22226063.189999998</v>
      </c>
      <c r="E18" s="243"/>
      <c r="F18" s="249"/>
      <c r="G18" s="249"/>
      <c r="H18" s="256">
        <f>D18-F18</f>
        <v>22226063.189999998</v>
      </c>
      <c r="I18" s="256">
        <f>D18-E18-G18</f>
        <v>22226063.189999998</v>
      </c>
      <c r="J18" s="243">
        <v>482202</v>
      </c>
      <c r="K18" s="243">
        <v>19812192.920399856</v>
      </c>
      <c r="L18" s="71"/>
      <c r="M18" s="189"/>
      <c r="N18" s="191"/>
      <c r="O18" s="189"/>
      <c r="P18" s="189"/>
      <c r="Q18" s="189"/>
      <c r="R18" s="189"/>
      <c r="S18" s="189"/>
      <c r="T18" s="189"/>
      <c r="U18" s="189"/>
      <c r="V18" s="189"/>
    </row>
    <row r="19" spans="1:22" ht="28.2" thickBot="1">
      <c r="A19" s="178" t="s">
        <v>75</v>
      </c>
      <c r="B19" s="35" t="s">
        <v>50</v>
      </c>
      <c r="C19" s="250">
        <f>SUM(C20:C21)</f>
        <v>6147</v>
      </c>
      <c r="D19" s="244">
        <f>SUM(D20:D21)</f>
        <v>7378987.4900000002</v>
      </c>
      <c r="E19" s="237">
        <f>SUM(E20:E21)</f>
        <v>5326822.2779999999</v>
      </c>
      <c r="F19" s="244">
        <f>SUM(F20:F21)</f>
        <v>261772.28</v>
      </c>
      <c r="G19" s="244">
        <f>SUM(G20:G21)</f>
        <v>244708.76</v>
      </c>
      <c r="H19" s="256">
        <f t="shared" si="0"/>
        <v>7117215.21</v>
      </c>
      <c r="I19" s="256">
        <f t="shared" si="1"/>
        <v>1807456.4520000003</v>
      </c>
      <c r="J19" s="244">
        <f>SUM(J20:J21)</f>
        <v>5932</v>
      </c>
      <c r="K19" s="244">
        <f>SUM(K20:K21)</f>
        <v>7302858.0399999991</v>
      </c>
      <c r="L19" s="74">
        <f>SUM(L20:L21)</f>
        <v>5338023.62</v>
      </c>
      <c r="M19" s="189"/>
      <c r="N19" s="189"/>
      <c r="O19" s="189"/>
      <c r="P19" s="189"/>
      <c r="Q19" s="189"/>
      <c r="R19" s="189"/>
      <c r="S19" s="189"/>
      <c r="T19" s="189"/>
      <c r="U19" s="189"/>
      <c r="V19" s="189"/>
    </row>
    <row r="20" spans="1:22" s="2" customFormat="1" ht="29.25" customHeight="1">
      <c r="A20" s="179"/>
      <c r="B20" s="39" t="s">
        <v>6</v>
      </c>
      <c r="C20" s="245">
        <v>6147</v>
      </c>
      <c r="D20" s="245">
        <v>7378987.4900000002</v>
      </c>
      <c r="E20" s="239">
        <v>5326822.2779999999</v>
      </c>
      <c r="F20" s="238">
        <v>261772.28</v>
      </c>
      <c r="G20" s="238">
        <v>244708.76</v>
      </c>
      <c r="H20" s="254">
        <f>D20-F20</f>
        <v>7117215.21</v>
      </c>
      <c r="I20" s="254">
        <f>D20-E20-G20</f>
        <v>1807456.4520000003</v>
      </c>
      <c r="J20" s="239">
        <v>5932</v>
      </c>
      <c r="K20" s="239">
        <v>7302858.0399999991</v>
      </c>
      <c r="L20" s="57">
        <v>5338023.62</v>
      </c>
      <c r="M20" s="189"/>
      <c r="N20" s="189"/>
      <c r="O20" s="189"/>
      <c r="P20" s="189"/>
      <c r="Q20" s="189"/>
      <c r="R20" s="189"/>
      <c r="S20" s="189"/>
      <c r="T20" s="189"/>
      <c r="U20" s="189"/>
      <c r="V20" s="189"/>
    </row>
    <row r="21" spans="1:22" s="2" customFormat="1" ht="15" thickBot="1">
      <c r="A21" s="176"/>
      <c r="B21" s="40" t="s">
        <v>7</v>
      </c>
      <c r="C21" s="247"/>
      <c r="D21" s="248"/>
      <c r="E21" s="248"/>
      <c r="F21" s="248"/>
      <c r="G21" s="248"/>
      <c r="H21" s="257">
        <f t="shared" si="0"/>
        <v>0</v>
      </c>
      <c r="I21" s="257">
        <f t="shared" si="1"/>
        <v>0</v>
      </c>
      <c r="J21" s="248"/>
      <c r="K21" s="248"/>
      <c r="L21" s="66"/>
      <c r="M21" s="189"/>
      <c r="N21" s="189"/>
      <c r="O21" s="189"/>
      <c r="P21" s="189"/>
      <c r="Q21" s="189"/>
      <c r="R21" s="189"/>
      <c r="S21" s="189"/>
      <c r="T21" s="189"/>
      <c r="U21" s="189"/>
      <c r="V21" s="189"/>
    </row>
    <row r="22" spans="1:22" ht="28.2" thickBot="1">
      <c r="A22" s="178" t="s">
        <v>76</v>
      </c>
      <c r="B22" s="35" t="s">
        <v>51</v>
      </c>
      <c r="C22" s="250">
        <f>SUM(C23:C25)</f>
        <v>2090</v>
      </c>
      <c r="D22" s="244">
        <f>SUM(D23:D25)</f>
        <v>1684244.1095424839</v>
      </c>
      <c r="E22" s="244">
        <f>SUM(E23:E25)</f>
        <v>1091256.848</v>
      </c>
      <c r="F22" s="244">
        <f>SUM(F23:F25)</f>
        <v>0</v>
      </c>
      <c r="G22" s="244">
        <f>SUM(G23:G25)</f>
        <v>0</v>
      </c>
      <c r="H22" s="256">
        <f t="shared" si="0"/>
        <v>1684244.1095424839</v>
      </c>
      <c r="I22" s="256">
        <f t="shared" si="1"/>
        <v>592987.26154248393</v>
      </c>
      <c r="J22" s="244">
        <f>SUM(J23:J25)</f>
        <v>1782</v>
      </c>
      <c r="K22" s="244">
        <f>SUM(K23:K25)</f>
        <v>1515043.8535380117</v>
      </c>
      <c r="L22" s="74">
        <f>SUM(L23:L25)</f>
        <v>967078.34</v>
      </c>
      <c r="M22" s="189"/>
      <c r="N22" s="189"/>
      <c r="O22" s="189"/>
      <c r="P22" s="189"/>
      <c r="Q22" s="189"/>
      <c r="R22" s="189"/>
      <c r="S22" s="189"/>
      <c r="T22" s="189"/>
      <c r="U22" s="189"/>
      <c r="V22" s="189"/>
    </row>
    <row r="23" spans="1:22" ht="27.6">
      <c r="A23" s="179"/>
      <c r="B23" s="39" t="s">
        <v>8</v>
      </c>
      <c r="C23" s="245">
        <v>1231</v>
      </c>
      <c r="D23" s="260">
        <v>188922.49954248377</v>
      </c>
      <c r="E23" s="239"/>
      <c r="F23" s="239">
        <v>0</v>
      </c>
      <c r="G23" s="239">
        <v>0</v>
      </c>
      <c r="H23" s="254">
        <f>D23-F23</f>
        <v>188922.49954248377</v>
      </c>
      <c r="I23" s="254">
        <f t="shared" si="1"/>
        <v>188922.49954248377</v>
      </c>
      <c r="J23" s="264">
        <v>1094</v>
      </c>
      <c r="K23" s="263">
        <v>217220.24353801185</v>
      </c>
      <c r="L23" s="57"/>
      <c r="M23" s="189"/>
      <c r="N23" s="189"/>
      <c r="O23" s="189"/>
      <c r="P23" s="189"/>
      <c r="Q23" s="189"/>
      <c r="R23" s="189"/>
      <c r="S23" s="189"/>
      <c r="T23" s="189"/>
      <c r="U23" s="189"/>
      <c r="V23" s="189"/>
    </row>
    <row r="24" spans="1:22" ht="27.6">
      <c r="A24" s="175"/>
      <c r="B24" s="41" t="s">
        <v>9</v>
      </c>
      <c r="C24" s="241">
        <v>859</v>
      </c>
      <c r="D24" s="240">
        <v>1495321.61</v>
      </c>
      <c r="E24" s="240">
        <v>1091256.848</v>
      </c>
      <c r="F24" s="240"/>
      <c r="G24" s="240"/>
      <c r="H24" s="255">
        <f t="shared" si="0"/>
        <v>1495321.61</v>
      </c>
      <c r="I24" s="255">
        <f t="shared" si="1"/>
        <v>404064.7620000001</v>
      </c>
      <c r="J24" s="240">
        <v>688</v>
      </c>
      <c r="K24" s="240">
        <v>1297823.6099999999</v>
      </c>
      <c r="L24" s="62">
        <v>967078.34</v>
      </c>
      <c r="M24" s="189"/>
      <c r="N24" s="189"/>
      <c r="O24" s="189"/>
      <c r="P24" s="189"/>
      <c r="Q24" s="189"/>
      <c r="R24" s="189"/>
      <c r="S24" s="189"/>
      <c r="T24" s="189"/>
      <c r="U24" s="189"/>
      <c r="V24" s="189"/>
    </row>
    <row r="25" spans="1:22" ht="15" thickBot="1">
      <c r="A25" s="180"/>
      <c r="B25" s="40" t="s">
        <v>10</v>
      </c>
      <c r="C25" s="251"/>
      <c r="D25" s="252"/>
      <c r="E25" s="252"/>
      <c r="F25" s="252"/>
      <c r="G25" s="252"/>
      <c r="H25" s="257">
        <f t="shared" si="0"/>
        <v>0</v>
      </c>
      <c r="I25" s="257">
        <f t="shared" si="1"/>
        <v>0</v>
      </c>
      <c r="J25" s="252"/>
      <c r="K25" s="252"/>
      <c r="L25" s="84"/>
      <c r="M25" s="189"/>
      <c r="N25" s="189"/>
      <c r="O25" s="189"/>
      <c r="P25" s="189"/>
      <c r="Q25" s="189"/>
      <c r="R25" s="189"/>
      <c r="S25" s="189"/>
      <c r="T25" s="189"/>
      <c r="U25" s="189"/>
      <c r="V25" s="189"/>
    </row>
    <row r="26" spans="1:22" s="2" customFormat="1" ht="15" thickBot="1">
      <c r="A26" s="178" t="s">
        <v>77</v>
      </c>
      <c r="B26" s="34" t="s">
        <v>11</v>
      </c>
      <c r="C26" s="242"/>
      <c r="D26" s="243"/>
      <c r="E26" s="243"/>
      <c r="F26" s="243"/>
      <c r="G26" s="243"/>
      <c r="H26" s="256">
        <f t="shared" si="0"/>
        <v>0</v>
      </c>
      <c r="I26" s="256">
        <f t="shared" si="1"/>
        <v>0</v>
      </c>
      <c r="J26" s="243"/>
      <c r="K26" s="243"/>
      <c r="L26" s="71"/>
      <c r="M26" s="189"/>
      <c r="N26" s="189"/>
      <c r="O26" s="189"/>
      <c r="P26" s="189"/>
      <c r="Q26" s="189"/>
      <c r="R26" s="189"/>
      <c r="S26" s="189"/>
      <c r="T26" s="189"/>
      <c r="U26" s="189"/>
      <c r="V26" s="189"/>
    </row>
    <row r="27" spans="1:22" ht="28.2" thickBot="1">
      <c r="A27" s="178" t="s">
        <v>78</v>
      </c>
      <c r="B27" s="33" t="s">
        <v>52</v>
      </c>
      <c r="C27" s="242"/>
      <c r="D27" s="243"/>
      <c r="E27" s="243"/>
      <c r="F27" s="243"/>
      <c r="G27" s="243"/>
      <c r="H27" s="256">
        <f t="shared" si="0"/>
        <v>0</v>
      </c>
      <c r="I27" s="256">
        <f t="shared" si="1"/>
        <v>0</v>
      </c>
      <c r="J27" s="243"/>
      <c r="K27" s="243"/>
      <c r="L27" s="71"/>
      <c r="M27" s="189"/>
      <c r="N27" s="189"/>
      <c r="O27" s="189"/>
      <c r="P27" s="189"/>
      <c r="Q27" s="189"/>
      <c r="R27" s="189"/>
      <c r="S27" s="189"/>
      <c r="T27" s="189"/>
      <c r="U27" s="189"/>
      <c r="V27" s="189"/>
    </row>
    <row r="28" spans="1:22" ht="28.2" thickBot="1">
      <c r="A28" s="178" t="s">
        <v>79</v>
      </c>
      <c r="B28" s="35" t="s">
        <v>12</v>
      </c>
      <c r="C28" s="250">
        <f>SUM(C29:C30)</f>
        <v>0</v>
      </c>
      <c r="D28" s="244">
        <f>SUM(D29:D30)</f>
        <v>0</v>
      </c>
      <c r="E28" s="244">
        <f>SUM(E29:E30)</f>
        <v>0</v>
      </c>
      <c r="F28" s="244">
        <f>SUM(F29:F30)</f>
        <v>0</v>
      </c>
      <c r="G28" s="244">
        <f>SUM(G29:G30)</f>
        <v>0</v>
      </c>
      <c r="H28" s="256">
        <f t="shared" si="0"/>
        <v>0</v>
      </c>
      <c r="I28" s="256">
        <f t="shared" si="1"/>
        <v>0</v>
      </c>
      <c r="J28" s="244">
        <f>SUM(J29:J30)</f>
        <v>0</v>
      </c>
      <c r="K28" s="244">
        <f>SUM(K29:K30)</f>
        <v>0</v>
      </c>
      <c r="L28" s="74">
        <f>SUM(L29:L30)</f>
        <v>0</v>
      </c>
      <c r="M28" s="189"/>
      <c r="N28" s="189"/>
      <c r="O28" s="189"/>
      <c r="P28" s="189"/>
      <c r="Q28" s="189"/>
      <c r="R28" s="189"/>
      <c r="S28" s="189"/>
      <c r="T28" s="189"/>
      <c r="U28" s="189"/>
      <c r="V28" s="189"/>
    </row>
    <row r="29" spans="1:22" ht="14.4">
      <c r="A29" s="179"/>
      <c r="B29" s="39" t="s">
        <v>24</v>
      </c>
      <c r="C29" s="245"/>
      <c r="D29" s="239"/>
      <c r="E29" s="239"/>
      <c r="F29" s="239"/>
      <c r="G29" s="239"/>
      <c r="H29" s="254">
        <f t="shared" si="0"/>
        <v>0</v>
      </c>
      <c r="I29" s="254">
        <f t="shared" si="1"/>
        <v>0</v>
      </c>
      <c r="J29" s="239"/>
      <c r="K29" s="239"/>
      <c r="L29" s="57"/>
      <c r="M29" s="189"/>
      <c r="N29" s="189"/>
      <c r="O29" s="189"/>
      <c r="P29" s="189"/>
      <c r="Q29" s="189"/>
      <c r="R29" s="189"/>
      <c r="S29" s="189"/>
      <c r="T29" s="189"/>
      <c r="U29" s="189"/>
      <c r="V29" s="189"/>
    </row>
    <row r="30" spans="1:22" ht="28.2" thickBot="1">
      <c r="A30" s="176"/>
      <c r="B30" s="40" t="s">
        <v>53</v>
      </c>
      <c r="C30" s="247"/>
      <c r="D30" s="248"/>
      <c r="E30" s="248"/>
      <c r="F30" s="248"/>
      <c r="G30" s="248"/>
      <c r="H30" s="257">
        <f t="shared" si="0"/>
        <v>0</v>
      </c>
      <c r="I30" s="257">
        <f t="shared" si="1"/>
        <v>0</v>
      </c>
      <c r="J30" s="248"/>
      <c r="K30" s="248"/>
      <c r="L30" s="66"/>
      <c r="M30" s="189"/>
      <c r="N30" s="189"/>
      <c r="O30" s="189"/>
      <c r="P30" s="189"/>
      <c r="Q30" s="189"/>
      <c r="R30" s="189"/>
      <c r="S30" s="189"/>
      <c r="T30" s="189"/>
      <c r="U30" s="189"/>
      <c r="V30" s="189"/>
    </row>
    <row r="31" spans="1:22" s="2" customFormat="1" ht="28.2" thickBot="1">
      <c r="A31" s="178" t="s">
        <v>80</v>
      </c>
      <c r="B31" s="35" t="s">
        <v>54</v>
      </c>
      <c r="C31" s="242"/>
      <c r="D31" s="243"/>
      <c r="E31" s="243"/>
      <c r="F31" s="243"/>
      <c r="G31" s="243"/>
      <c r="H31" s="256">
        <f t="shared" si="0"/>
        <v>0</v>
      </c>
      <c r="I31" s="256">
        <f t="shared" si="1"/>
        <v>0</v>
      </c>
      <c r="J31" s="243"/>
      <c r="K31" s="243"/>
      <c r="L31" s="71"/>
      <c r="M31" s="189"/>
      <c r="N31" s="189"/>
      <c r="O31" s="189"/>
      <c r="P31" s="189"/>
      <c r="Q31" s="189"/>
      <c r="R31" s="189"/>
      <c r="S31" s="189"/>
      <c r="T31" s="189"/>
      <c r="U31" s="189"/>
      <c r="V31" s="189"/>
    </row>
    <row r="32" spans="1:22" s="2" customFormat="1" ht="28.2" thickBot="1">
      <c r="A32" s="178" t="s">
        <v>81</v>
      </c>
      <c r="B32" s="35" t="s">
        <v>13</v>
      </c>
      <c r="C32" s="250">
        <f>SUM(C33:C34)</f>
        <v>0</v>
      </c>
      <c r="D32" s="244">
        <f>SUM(D33:D34)</f>
        <v>0</v>
      </c>
      <c r="E32" s="244">
        <f>SUM(E33:E34)</f>
        <v>0</v>
      </c>
      <c r="F32" s="244">
        <f>SUM(F33:F34)</f>
        <v>0</v>
      </c>
      <c r="G32" s="244">
        <f>SUM(G33:G34)</f>
        <v>0</v>
      </c>
      <c r="H32" s="256">
        <f t="shared" si="0"/>
        <v>0</v>
      </c>
      <c r="I32" s="256">
        <f t="shared" si="1"/>
        <v>0</v>
      </c>
      <c r="J32" s="244">
        <f>SUM(J33:J34)</f>
        <v>0</v>
      </c>
      <c r="K32" s="244">
        <f>SUM(K33:K34)</f>
        <v>0</v>
      </c>
      <c r="L32" s="74">
        <f>SUM(L33:L34)</f>
        <v>0</v>
      </c>
      <c r="M32" s="189"/>
      <c r="N32" s="189"/>
      <c r="O32" s="189"/>
      <c r="P32" s="189"/>
      <c r="Q32" s="189"/>
      <c r="R32" s="189"/>
      <c r="S32" s="189"/>
      <c r="T32" s="189"/>
      <c r="U32" s="189"/>
      <c r="V32" s="189"/>
    </row>
    <row r="33" spans="1:22" ht="14.4">
      <c r="A33" s="179"/>
      <c r="B33" s="38" t="s">
        <v>45</v>
      </c>
      <c r="C33" s="241"/>
      <c r="D33" s="240"/>
      <c r="E33" s="240"/>
      <c r="F33" s="240"/>
      <c r="G33" s="240"/>
      <c r="H33" s="254">
        <f t="shared" si="0"/>
        <v>0</v>
      </c>
      <c r="I33" s="254">
        <f t="shared" si="1"/>
        <v>0</v>
      </c>
      <c r="J33" s="240"/>
      <c r="K33" s="240"/>
      <c r="L33" s="62"/>
      <c r="M33" s="189"/>
      <c r="N33" s="189"/>
      <c r="O33" s="189"/>
      <c r="P33" s="189"/>
      <c r="Q33" s="189"/>
      <c r="R33" s="189"/>
      <c r="S33" s="189"/>
      <c r="T33" s="189"/>
      <c r="U33" s="189"/>
      <c r="V33" s="189"/>
    </row>
    <row r="34" spans="1:22" ht="28.2" thickBot="1">
      <c r="A34" s="176"/>
      <c r="B34" s="40" t="s">
        <v>55</v>
      </c>
      <c r="C34" s="247"/>
      <c r="D34" s="248"/>
      <c r="E34" s="248"/>
      <c r="F34" s="248"/>
      <c r="G34" s="248"/>
      <c r="H34" s="257">
        <f t="shared" si="0"/>
        <v>0</v>
      </c>
      <c r="I34" s="257">
        <f t="shared" si="1"/>
        <v>0</v>
      </c>
      <c r="J34" s="248"/>
      <c r="K34" s="248"/>
      <c r="L34" s="66"/>
      <c r="M34" s="189"/>
      <c r="N34" s="189"/>
      <c r="O34" s="189"/>
      <c r="P34" s="189"/>
      <c r="Q34" s="189"/>
      <c r="R34" s="189"/>
      <c r="S34" s="189"/>
      <c r="T34" s="189"/>
      <c r="U34" s="189"/>
      <c r="V34" s="189"/>
    </row>
    <row r="35" spans="1:22" s="2" customFormat="1" ht="15" thickBot="1">
      <c r="A35" s="178" t="s">
        <v>82</v>
      </c>
      <c r="B35" s="34" t="s">
        <v>14</v>
      </c>
      <c r="C35" s="242"/>
      <c r="D35" s="243"/>
      <c r="E35" s="243"/>
      <c r="F35" s="243"/>
      <c r="G35" s="243"/>
      <c r="H35" s="256">
        <f t="shared" si="0"/>
        <v>0</v>
      </c>
      <c r="I35" s="256">
        <f t="shared" si="1"/>
        <v>0</v>
      </c>
      <c r="J35" s="243"/>
      <c r="K35" s="243"/>
      <c r="L35" s="71"/>
      <c r="M35" s="189"/>
      <c r="N35" s="189"/>
      <c r="O35" s="189"/>
      <c r="P35" s="189"/>
      <c r="Q35" s="189"/>
      <c r="R35" s="189"/>
      <c r="S35" s="189"/>
      <c r="T35" s="189"/>
      <c r="U35" s="189"/>
      <c r="V35" s="189"/>
    </row>
    <row r="36" spans="1:22" s="2" customFormat="1" ht="28.2" thickBot="1">
      <c r="A36" s="178" t="s">
        <v>83</v>
      </c>
      <c r="B36" s="35" t="s">
        <v>56</v>
      </c>
      <c r="C36" s="242">
        <v>1</v>
      </c>
      <c r="D36" s="243">
        <v>1054.68</v>
      </c>
      <c r="E36" s="243">
        <v>843.74</v>
      </c>
      <c r="F36" s="243"/>
      <c r="G36" s="243"/>
      <c r="H36" s="256">
        <f>D36-F36</f>
        <v>1054.68</v>
      </c>
      <c r="I36" s="256">
        <f>D36-E36-G36</f>
        <v>210.94000000000005</v>
      </c>
      <c r="J36" s="243">
        <v>1</v>
      </c>
      <c r="K36" s="243">
        <v>1054.68</v>
      </c>
      <c r="L36" s="71">
        <v>843.74</v>
      </c>
      <c r="M36" s="189"/>
      <c r="N36" s="189"/>
      <c r="O36" s="189"/>
      <c r="P36" s="189"/>
      <c r="Q36" s="189"/>
      <c r="R36" s="189"/>
      <c r="S36" s="189"/>
      <c r="T36" s="189"/>
      <c r="U36" s="189"/>
      <c r="V36" s="189"/>
    </row>
    <row r="37" spans="1:22" ht="15.75" customHeight="1" thickBot="1">
      <c r="A37" s="178" t="s">
        <v>84</v>
      </c>
      <c r="B37" s="33" t="s">
        <v>15</v>
      </c>
      <c r="C37" s="242"/>
      <c r="D37" s="243"/>
      <c r="E37" s="243"/>
      <c r="F37" s="243"/>
      <c r="G37" s="243"/>
      <c r="H37" s="256">
        <f t="shared" si="0"/>
        <v>0</v>
      </c>
      <c r="I37" s="256">
        <f t="shared" si="1"/>
        <v>0</v>
      </c>
      <c r="J37" s="243"/>
      <c r="K37" s="243"/>
      <c r="L37" s="71"/>
      <c r="M37" s="189"/>
      <c r="N37" s="189"/>
      <c r="O37" s="189"/>
      <c r="P37" s="189"/>
      <c r="Q37" s="189"/>
      <c r="R37" s="189"/>
      <c r="S37" s="189"/>
      <c r="T37" s="189"/>
      <c r="U37" s="189"/>
      <c r="V37" s="189"/>
    </row>
    <row r="38" spans="1:22" s="2" customFormat="1" ht="15" thickBot="1">
      <c r="A38" s="178" t="s">
        <v>85</v>
      </c>
      <c r="B38" s="33" t="s">
        <v>57</v>
      </c>
      <c r="C38" s="250">
        <f>SUM(C39:C41)</f>
        <v>0</v>
      </c>
      <c r="D38" s="244">
        <f>SUM(D39:D41)</f>
        <v>0</v>
      </c>
      <c r="E38" s="244">
        <f>SUM(E39:E41)</f>
        <v>0</v>
      </c>
      <c r="F38" s="244">
        <f>SUM(F39:F41)</f>
        <v>0</v>
      </c>
      <c r="G38" s="244">
        <f>SUM(G39:G41)</f>
        <v>0</v>
      </c>
      <c r="H38" s="256">
        <f t="shared" si="0"/>
        <v>0</v>
      </c>
      <c r="I38" s="256">
        <f t="shared" si="1"/>
        <v>0</v>
      </c>
      <c r="J38" s="244">
        <f>SUM(J39:J41)</f>
        <v>0</v>
      </c>
      <c r="K38" s="244">
        <f>SUM(K39:K41)</f>
        <v>0</v>
      </c>
      <c r="L38" s="74">
        <f>SUM(L39:L41)</f>
        <v>0</v>
      </c>
      <c r="M38" s="189"/>
      <c r="N38" s="189"/>
      <c r="O38" s="189"/>
      <c r="P38" s="189"/>
      <c r="Q38" s="189"/>
      <c r="R38" s="189"/>
      <c r="S38" s="189"/>
      <c r="T38" s="189"/>
      <c r="U38" s="189"/>
      <c r="V38" s="189"/>
    </row>
    <row r="39" spans="1:22" s="2" customFormat="1" ht="27.6">
      <c r="A39" s="179"/>
      <c r="B39" s="42" t="s">
        <v>16</v>
      </c>
      <c r="C39" s="245"/>
      <c r="D39" s="239"/>
      <c r="E39" s="239"/>
      <c r="F39" s="239"/>
      <c r="G39" s="239"/>
      <c r="H39" s="254">
        <f t="shared" si="0"/>
        <v>0</v>
      </c>
      <c r="I39" s="254">
        <f t="shared" si="1"/>
        <v>0</v>
      </c>
      <c r="J39" s="239"/>
      <c r="K39" s="239"/>
      <c r="L39" s="57"/>
      <c r="M39" s="189"/>
      <c r="N39" s="189"/>
      <c r="O39" s="189"/>
      <c r="P39" s="189"/>
      <c r="Q39" s="189"/>
      <c r="R39" s="189"/>
      <c r="S39" s="189"/>
      <c r="T39" s="189"/>
      <c r="U39" s="189"/>
      <c r="V39" s="189"/>
    </row>
    <row r="40" spans="1:22" s="2" customFormat="1" ht="14.4">
      <c r="A40" s="175"/>
      <c r="B40" s="41" t="s">
        <v>17</v>
      </c>
      <c r="C40" s="241"/>
      <c r="D40" s="240"/>
      <c r="E40" s="240"/>
      <c r="F40" s="240"/>
      <c r="G40" s="240"/>
      <c r="H40" s="255">
        <f t="shared" si="0"/>
        <v>0</v>
      </c>
      <c r="I40" s="255">
        <f t="shared" si="1"/>
        <v>0</v>
      </c>
      <c r="J40" s="240"/>
      <c r="K40" s="240"/>
      <c r="L40" s="62"/>
      <c r="M40" s="189"/>
      <c r="N40" s="189"/>
      <c r="O40" s="189"/>
      <c r="P40" s="189"/>
      <c r="Q40" s="189"/>
      <c r="R40" s="189"/>
      <c r="S40" s="189"/>
      <c r="T40" s="189"/>
      <c r="U40" s="189"/>
      <c r="V40" s="189"/>
    </row>
    <row r="41" spans="1:22" ht="15" thickBot="1">
      <c r="A41" s="181"/>
      <c r="B41" s="43" t="s">
        <v>18</v>
      </c>
      <c r="C41" s="247"/>
      <c r="D41" s="248"/>
      <c r="E41" s="248"/>
      <c r="F41" s="248"/>
      <c r="G41" s="248"/>
      <c r="H41" s="257">
        <f t="shared" si="0"/>
        <v>0</v>
      </c>
      <c r="I41" s="257">
        <f t="shared" si="1"/>
        <v>0</v>
      </c>
      <c r="J41" s="248"/>
      <c r="K41" s="248"/>
      <c r="L41" s="66"/>
      <c r="M41" s="189"/>
      <c r="N41" s="189"/>
      <c r="O41" s="189"/>
      <c r="P41" s="189"/>
      <c r="Q41" s="189"/>
      <c r="R41" s="189"/>
      <c r="S41" s="189"/>
      <c r="T41" s="189"/>
      <c r="U41" s="189"/>
      <c r="V41" s="189"/>
    </row>
    <row r="42" spans="1:22" ht="15" thickBot="1">
      <c r="A42" s="178" t="s">
        <v>86</v>
      </c>
      <c r="B42" s="33" t="s">
        <v>19</v>
      </c>
      <c r="C42" s="242"/>
      <c r="D42" s="243"/>
      <c r="E42" s="243"/>
      <c r="F42" s="243"/>
      <c r="G42" s="243"/>
      <c r="H42" s="256">
        <f t="shared" si="0"/>
        <v>0</v>
      </c>
      <c r="I42" s="256">
        <f t="shared" si="1"/>
        <v>0</v>
      </c>
      <c r="J42" s="243"/>
      <c r="K42" s="243"/>
      <c r="L42" s="71"/>
      <c r="M42" s="189"/>
      <c r="N42" s="189"/>
      <c r="O42" s="189"/>
      <c r="P42" s="189"/>
      <c r="Q42" s="189"/>
      <c r="R42" s="189"/>
      <c r="S42" s="189"/>
      <c r="T42" s="189"/>
      <c r="U42" s="189"/>
      <c r="V42" s="189"/>
    </row>
    <row r="43" spans="1:22" ht="28.2" thickBot="1">
      <c r="A43" s="178" t="s">
        <v>87</v>
      </c>
      <c r="B43" s="35" t="s">
        <v>58</v>
      </c>
      <c r="C43" s="250">
        <f>SUM(C44:C46)</f>
        <v>0</v>
      </c>
      <c r="D43" s="244">
        <f>SUM(D44:D46)</f>
        <v>0</v>
      </c>
      <c r="E43" s="244">
        <f>SUM(E44:E46)</f>
        <v>0</v>
      </c>
      <c r="F43" s="244">
        <f>SUM(F44:F46)</f>
        <v>0</v>
      </c>
      <c r="G43" s="244">
        <f>SUM(G44:G46)</f>
        <v>0</v>
      </c>
      <c r="H43" s="256">
        <f t="shared" si="0"/>
        <v>0</v>
      </c>
      <c r="I43" s="256">
        <f t="shared" si="1"/>
        <v>0</v>
      </c>
      <c r="J43" s="244">
        <f>SUM(J44:J46)</f>
        <v>0</v>
      </c>
      <c r="K43" s="244">
        <f>SUM(K44:K46)</f>
        <v>0</v>
      </c>
      <c r="L43" s="74">
        <f>SUM(L44:L46)</f>
        <v>0</v>
      </c>
      <c r="M43" s="189"/>
      <c r="N43" s="189"/>
      <c r="O43" s="189"/>
      <c r="P43" s="189"/>
      <c r="Q43" s="189"/>
      <c r="R43" s="189"/>
      <c r="S43" s="189"/>
      <c r="T43" s="189"/>
      <c r="U43" s="189"/>
      <c r="V43" s="189"/>
    </row>
    <row r="44" spans="1:22" s="2" customFormat="1" ht="14.4">
      <c r="A44" s="179"/>
      <c r="B44" s="44" t="s">
        <v>20</v>
      </c>
      <c r="C44" s="241"/>
      <c r="D44" s="240"/>
      <c r="E44" s="240"/>
      <c r="F44" s="240"/>
      <c r="G44" s="240"/>
      <c r="H44" s="254">
        <f t="shared" si="0"/>
        <v>0</v>
      </c>
      <c r="I44" s="254">
        <f t="shared" si="1"/>
        <v>0</v>
      </c>
      <c r="J44" s="240"/>
      <c r="K44" s="240"/>
      <c r="L44" s="62"/>
      <c r="M44" s="189"/>
      <c r="N44" s="189"/>
      <c r="O44" s="189"/>
      <c r="P44" s="189"/>
      <c r="Q44" s="189"/>
      <c r="R44" s="189"/>
      <c r="S44" s="189"/>
      <c r="T44" s="189"/>
      <c r="U44" s="189"/>
      <c r="V44" s="189"/>
    </row>
    <row r="45" spans="1:22" s="2" customFormat="1" ht="14.4">
      <c r="A45" s="182"/>
      <c r="B45" s="45" t="s">
        <v>21</v>
      </c>
      <c r="C45" s="94"/>
      <c r="D45" s="59"/>
      <c r="E45" s="59"/>
      <c r="F45" s="59"/>
      <c r="G45" s="59"/>
      <c r="H45" s="32">
        <f t="shared" si="0"/>
        <v>0</v>
      </c>
      <c r="I45" s="32">
        <f t="shared" si="1"/>
        <v>0</v>
      </c>
      <c r="J45" s="59"/>
      <c r="K45" s="59"/>
      <c r="L45" s="62"/>
      <c r="M45" s="189"/>
      <c r="N45" s="189"/>
      <c r="O45" s="189"/>
      <c r="P45" s="189"/>
      <c r="Q45" s="189"/>
      <c r="R45" s="189"/>
      <c r="S45" s="189"/>
      <c r="T45" s="189"/>
      <c r="U45" s="189"/>
      <c r="V45" s="189"/>
    </row>
    <row r="46" spans="1:22" s="14" customFormat="1" ht="15" thickBot="1">
      <c r="A46" s="183"/>
      <c r="B46" s="45" t="s">
        <v>22</v>
      </c>
      <c r="C46" s="95"/>
      <c r="D46" s="64"/>
      <c r="E46" s="64"/>
      <c r="F46" s="64"/>
      <c r="G46" s="64"/>
      <c r="H46" s="90">
        <f>D46-F46</f>
        <v>0</v>
      </c>
      <c r="I46" s="90">
        <f t="shared" si="1"/>
        <v>0</v>
      </c>
      <c r="J46" s="64"/>
      <c r="K46" s="64"/>
      <c r="L46" s="66"/>
      <c r="M46" s="189"/>
      <c r="N46" s="189"/>
      <c r="O46" s="189"/>
      <c r="P46" s="189"/>
      <c r="Q46" s="189"/>
      <c r="R46" s="189"/>
      <c r="S46" s="189"/>
      <c r="T46" s="189"/>
      <c r="U46" s="189"/>
      <c r="V46" s="189"/>
    </row>
    <row r="47" spans="1:22" ht="15" thickBot="1">
      <c r="A47" s="178" t="s">
        <v>88</v>
      </c>
      <c r="B47" s="33" t="s">
        <v>23</v>
      </c>
      <c r="C47" s="77"/>
      <c r="D47" s="68"/>
      <c r="E47" s="68"/>
      <c r="F47" s="68"/>
      <c r="G47" s="68"/>
      <c r="H47" s="31">
        <f t="shared" si="0"/>
        <v>0</v>
      </c>
      <c r="I47" s="31">
        <f t="shared" si="1"/>
        <v>0</v>
      </c>
      <c r="J47" s="68"/>
      <c r="K47" s="68"/>
      <c r="L47" s="71"/>
      <c r="M47" s="189"/>
      <c r="N47" s="189"/>
      <c r="O47" s="189"/>
      <c r="P47" s="189"/>
      <c r="Q47" s="189"/>
      <c r="R47" s="189"/>
      <c r="S47" s="189"/>
      <c r="T47" s="189"/>
      <c r="U47" s="189"/>
      <c r="V47" s="189"/>
    </row>
    <row r="48" spans="1:22" ht="14.4" thickBot="1">
      <c r="A48" s="46"/>
      <c r="B48" s="47" t="s">
        <v>28</v>
      </c>
      <c r="C48" s="97">
        <f t="shared" ref="C48:L48" si="2">C9+C14+C15+C18+C19+C22+C26+C27+C28+C31+C32+C35+C36+C37+C38+C42+C43+C47</f>
        <v>721097</v>
      </c>
      <c r="D48" s="88">
        <f t="shared" si="2"/>
        <v>31371644.179542486</v>
      </c>
      <c r="E48" s="88">
        <f t="shared" si="2"/>
        <v>6418922.8660000004</v>
      </c>
      <c r="F48" s="88">
        <f t="shared" si="2"/>
        <v>261772.28</v>
      </c>
      <c r="G48" s="88">
        <f t="shared" si="2"/>
        <v>244708.76</v>
      </c>
      <c r="H48" s="31">
        <f>H9+H14+H15+H18+H19+H22+H26+H27+H28+H31+H32+H35+H36+H37+H38+H42+H43+H47</f>
        <v>31109871.899542484</v>
      </c>
      <c r="I48" s="31">
        <f t="shared" si="2"/>
        <v>24708012.553542484</v>
      </c>
      <c r="J48" s="88">
        <f t="shared" si="2"/>
        <v>489936</v>
      </c>
      <c r="K48" s="88">
        <f t="shared" si="2"/>
        <v>28695555.183937866</v>
      </c>
      <c r="L48" s="98">
        <f t="shared" si="2"/>
        <v>6305945.7000000002</v>
      </c>
      <c r="M48" s="189"/>
      <c r="N48" s="189"/>
      <c r="O48" s="189"/>
      <c r="P48" s="189"/>
      <c r="Q48" s="189"/>
      <c r="R48" s="189"/>
      <c r="S48" s="189"/>
      <c r="T48" s="189"/>
      <c r="U48" s="189"/>
      <c r="V48" s="189"/>
    </row>
    <row r="49" spans="1:22"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9"/>
      <c r="N49" s="189"/>
      <c r="O49" s="189"/>
      <c r="P49" s="189"/>
      <c r="Q49" s="189"/>
      <c r="R49" s="207"/>
      <c r="S49" s="207"/>
      <c r="T49" s="189"/>
      <c r="U49" s="189"/>
      <c r="V49" s="189"/>
    </row>
    <row r="50" spans="1:22"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N50" s="189"/>
    </row>
    <row r="51" spans="1:22">
      <c r="D51" s="204"/>
      <c r="E51" s="189"/>
      <c r="F51" s="204"/>
      <c r="G51" s="204"/>
      <c r="H51" s="191"/>
      <c r="I51" s="194"/>
      <c r="K51" s="188"/>
      <c r="N51" s="189"/>
    </row>
    <row r="52" spans="1:22">
      <c r="B52" s="3" t="str">
        <f>დაზღვევა!B52</f>
        <v xml:space="preserve">გენერალური დირექტორი (დირექტორი) __ალექსანდრე გოგიბერიძე__ </v>
      </c>
      <c r="F52" s="190"/>
      <c r="G52" s="201"/>
      <c r="H52" s="195"/>
      <c r="I52" s="195"/>
      <c r="K52" s="188"/>
      <c r="L52" s="188"/>
      <c r="N52" s="189"/>
      <c r="O52" s="200"/>
    </row>
    <row r="53" spans="1:22">
      <c r="B53" s="3" t="str">
        <f>დაზღვევა!B53</f>
        <v xml:space="preserve">                                                                                                      (სახელი გვარი)</v>
      </c>
      <c r="G53" s="6"/>
      <c r="H53" s="195"/>
      <c r="I53" s="195"/>
      <c r="N53" s="189"/>
      <c r="O53" s="200"/>
    </row>
    <row r="54" spans="1:22">
      <c r="G54" s="6"/>
      <c r="H54" s="195"/>
      <c r="I54" s="195"/>
      <c r="O54" s="200"/>
    </row>
    <row r="55" spans="1:22" ht="16.2">
      <c r="A55" s="15"/>
      <c r="G55" s="6"/>
      <c r="O55" s="200"/>
    </row>
    <row r="56" spans="1:22" ht="16.2">
      <c r="A56" s="15"/>
      <c r="B56" s="3" t="str">
        <f>დაზღვევა!B56</f>
        <v>ანგარიშგებაზე პასუხისმგებელი პირი    ____სალომე გლოველი, (+995 95 50 55 01), s.gloveli@ipsp.ge____</v>
      </c>
      <c r="O56" s="200"/>
    </row>
    <row r="57" spans="1:22">
      <c r="B57" s="3" t="str">
        <f>დაზღვევა!B57</f>
        <v xml:space="preserve">                                                                                       (სახელი გვარი, ტელეფონის ნომერი, ელ–ფოსტის მისამართი)</v>
      </c>
      <c r="G57" s="16"/>
      <c r="O57" s="200"/>
    </row>
    <row r="58" spans="1:22">
      <c r="A58" s="17"/>
      <c r="B58" s="2"/>
      <c r="C58" s="2"/>
    </row>
    <row r="59" spans="1:22">
      <c r="A59" s="22"/>
      <c r="B59" s="19"/>
      <c r="C59" s="19"/>
    </row>
    <row r="60" spans="1:22">
      <c r="A60" s="22"/>
      <c r="B60" s="19"/>
      <c r="C60" s="19"/>
    </row>
    <row r="61" spans="1:22">
      <c r="A61" s="23"/>
      <c r="B61" s="19"/>
      <c r="C61" s="19"/>
    </row>
    <row r="62" spans="1:22">
      <c r="A62" s="20"/>
      <c r="B62" s="24"/>
      <c r="C62" s="24"/>
    </row>
    <row r="63" spans="1:22">
      <c r="A63" s="20"/>
      <c r="B63" s="25"/>
      <c r="C63" s="25"/>
    </row>
    <row r="64" spans="1:22">
      <c r="A64" s="20"/>
      <c r="B64" s="25"/>
      <c r="C64" s="25"/>
    </row>
    <row r="65" spans="1:3">
      <c r="A65" s="22"/>
      <c r="B65" s="18"/>
      <c r="C65" s="18"/>
    </row>
    <row r="66" spans="1:3">
      <c r="A66" s="22"/>
      <c r="B66" s="18"/>
      <c r="C66" s="18"/>
    </row>
    <row r="67" spans="1:3">
      <c r="A67" s="20"/>
      <c r="B67" s="24"/>
      <c r="C67" s="24"/>
    </row>
    <row r="68" spans="1:3">
      <c r="A68" s="20"/>
      <c r="B68" s="25"/>
      <c r="C68" s="25"/>
    </row>
    <row r="69" spans="1:3">
      <c r="A69" s="26"/>
      <c r="B69" s="25"/>
      <c r="C69" s="25"/>
    </row>
    <row r="70" spans="1:3">
      <c r="A70" s="26"/>
      <c r="B70" s="25"/>
      <c r="C70" s="25"/>
    </row>
    <row r="71" spans="1:3">
      <c r="A71" s="26"/>
      <c r="B71" s="25"/>
      <c r="C71" s="25"/>
    </row>
    <row r="72" spans="1:3">
      <c r="A72" s="27"/>
      <c r="B72" s="18"/>
      <c r="C72" s="18"/>
    </row>
    <row r="73" spans="1:3">
      <c r="A73" s="27"/>
      <c r="B73" s="18"/>
      <c r="C73" s="18"/>
    </row>
    <row r="74" spans="1:3">
      <c r="A74" s="27"/>
      <c r="B74" s="18"/>
      <c r="C74" s="18"/>
    </row>
    <row r="75" spans="1:3">
      <c r="A75" s="26"/>
      <c r="B75" s="25"/>
      <c r="C75" s="25"/>
    </row>
    <row r="76" spans="1:3">
      <c r="A76" s="27"/>
      <c r="B76" s="14"/>
      <c r="C76" s="14"/>
    </row>
  </sheetData>
  <phoneticPr fontId="3" type="noConversion"/>
  <printOptions horizontalCentered="1"/>
  <pageMargins left="0.15748031496062992" right="0.28000000000000003" top="0.21" bottom="0.25" header="0.17" footer="0.16"/>
  <pageSetup paperSize="9" scale="49" orientation="landscape" r:id="rId1"/>
  <headerFooter alignWithMargins="0"/>
  <ignoredErrors>
    <ignoredError sqref="A9:A48" numberStoredAsText="1"/>
    <ignoredError sqref="B4:B5" unlockedFormula="1"/>
    <ignoredError sqref="J9:K9 C9:D9 C15:E15 J15:K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6"/>
  </sheetPr>
  <dimension ref="A1:L7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9" sqref="B59"/>
    </sheetView>
  </sheetViews>
  <sheetFormatPr defaultColWidth="9.109375" defaultRowHeight="13.8"/>
  <cols>
    <col min="1" max="1" width="4.109375" style="1" customWidth="1"/>
    <col min="2" max="2" width="64.44140625" style="3" customWidth="1"/>
    <col min="3" max="11" width="20.109375" style="3" customWidth="1"/>
    <col min="12" max="12" width="18.6640625" style="3" customWidth="1"/>
    <col min="13" max="16384" width="9.109375" style="3"/>
  </cols>
  <sheetData>
    <row r="1" spans="1:12">
      <c r="B1" s="2" t="s">
        <v>69</v>
      </c>
      <c r="C1" s="2"/>
    </row>
    <row r="2" spans="1:12" s="6" customFormat="1">
      <c r="A2" s="4"/>
      <c r="B2" s="153" t="s">
        <v>59</v>
      </c>
      <c r="C2" s="5"/>
    </row>
    <row r="3" spans="1:12">
      <c r="B3" s="159" t="s">
        <v>62</v>
      </c>
      <c r="C3" s="7"/>
      <c r="G3" s="28"/>
    </row>
    <row r="4" spans="1:12">
      <c r="B4" s="5" t="str">
        <f>დაზღვევა!B4</f>
        <v>კომპანიის დასახელება: ___სს ”პსპ დაზღვევა”__</v>
      </c>
      <c r="C4" s="5"/>
    </row>
    <row r="5" spans="1:12">
      <c r="B5" s="170" t="str">
        <f>დაზღვევა!B5</f>
        <v>საანგარიშო პერიოდი: _2024 წლის 9 თვე_</v>
      </c>
      <c r="C5" s="6"/>
    </row>
    <row r="6" spans="1:12">
      <c r="B6" s="9"/>
      <c r="C6" s="29"/>
    </row>
    <row r="7" spans="1:12" ht="12" customHeight="1" thickBot="1">
      <c r="B7" s="11" t="str">
        <f>დაზღვევა!B7</f>
        <v>არ მოიცავს ინფორმაციას გადაზღვევით მიღებული რისკების შესახებ</v>
      </c>
      <c r="C7" s="11"/>
      <c r="D7" s="30"/>
      <c r="E7" s="30"/>
      <c r="F7" s="30"/>
      <c r="G7" s="30"/>
      <c r="H7" s="30"/>
      <c r="I7" s="2"/>
    </row>
    <row r="8" spans="1:12" s="13" customFormat="1" ht="107.25" customHeight="1" thickBot="1">
      <c r="A8" s="185" t="s">
        <v>70</v>
      </c>
      <c r="B8" s="149" t="str">
        <f>დაზღვევა!B8</f>
        <v>დაზღვევის სახეობა</v>
      </c>
      <c r="C8" s="134" t="s">
        <v>39</v>
      </c>
      <c r="D8" s="135" t="s">
        <v>99</v>
      </c>
      <c r="E8" s="135" t="s">
        <v>100</v>
      </c>
      <c r="F8" s="136" t="s">
        <v>43</v>
      </c>
      <c r="G8" s="152" t="s">
        <v>91</v>
      </c>
      <c r="H8" s="137" t="s">
        <v>44</v>
      </c>
      <c r="I8" s="137" t="s">
        <v>92</v>
      </c>
      <c r="J8" s="138" t="s">
        <v>40</v>
      </c>
      <c r="K8" s="139" t="s">
        <v>41</v>
      </c>
      <c r="L8" s="140" t="s">
        <v>93</v>
      </c>
    </row>
    <row r="9" spans="1:12" s="2" customFormat="1" ht="15" thickBot="1">
      <c r="A9" s="173" t="s">
        <v>71</v>
      </c>
      <c r="B9" s="141" t="s">
        <v>0</v>
      </c>
      <c r="C9" s="92">
        <f>SUM(C10:C13)</f>
        <v>0</v>
      </c>
      <c r="D9" s="49">
        <f>SUM(D10:D13)</f>
        <v>0</v>
      </c>
      <c r="E9" s="49">
        <f>SUM(E10:E13)</f>
        <v>0</v>
      </c>
      <c r="F9" s="49">
        <f>SUM(F10:F13)</f>
        <v>0</v>
      </c>
      <c r="G9" s="49">
        <f>SUM(G10:G13)</f>
        <v>0</v>
      </c>
      <c r="H9" s="91">
        <f t="shared" ref="H9:H47" si="0">D9-F9</f>
        <v>0</v>
      </c>
      <c r="I9" s="91">
        <f>D9-E9-G9</f>
        <v>0</v>
      </c>
      <c r="J9" s="49">
        <f>SUM(J10:J13)</f>
        <v>0</v>
      </c>
      <c r="K9" s="49">
        <f>SUM(K10:K13)</f>
        <v>0</v>
      </c>
      <c r="L9" s="52">
        <f>SUM(L10:L13)</f>
        <v>0</v>
      </c>
    </row>
    <row r="10" spans="1:12" ht="14.4">
      <c r="A10" s="174"/>
      <c r="B10" s="143" t="s">
        <v>1</v>
      </c>
      <c r="C10" s="93"/>
      <c r="D10" s="54"/>
      <c r="E10" s="54"/>
      <c r="F10" s="54"/>
      <c r="G10" s="54"/>
      <c r="H10" s="89">
        <f>D10-F10</f>
        <v>0</v>
      </c>
      <c r="I10" s="89">
        <f>D10-E10-G10</f>
        <v>0</v>
      </c>
      <c r="J10" s="54"/>
      <c r="K10" s="54"/>
      <c r="L10" s="57"/>
    </row>
    <row r="11" spans="1:12" ht="14.4">
      <c r="A11" s="175"/>
      <c r="B11" s="144" t="s">
        <v>2</v>
      </c>
      <c r="C11" s="94"/>
      <c r="D11" s="59"/>
      <c r="E11" s="59"/>
      <c r="F11" s="59"/>
      <c r="G11" s="59"/>
      <c r="H11" s="32">
        <f t="shared" si="0"/>
        <v>0</v>
      </c>
      <c r="I11" s="32">
        <f t="shared" ref="I11:I47" si="1">D11-E11-G11</f>
        <v>0</v>
      </c>
      <c r="J11" s="59"/>
      <c r="K11" s="59"/>
      <c r="L11" s="62"/>
    </row>
    <row r="12" spans="1:12" ht="14.4">
      <c r="A12" s="175"/>
      <c r="B12" s="144" t="s">
        <v>61</v>
      </c>
      <c r="C12" s="94"/>
      <c r="D12" s="59"/>
      <c r="E12" s="59"/>
      <c r="F12" s="59"/>
      <c r="G12" s="59"/>
      <c r="H12" s="32">
        <f t="shared" si="0"/>
        <v>0</v>
      </c>
      <c r="I12" s="32">
        <f t="shared" si="1"/>
        <v>0</v>
      </c>
      <c r="J12" s="59"/>
      <c r="K12" s="59"/>
      <c r="L12" s="62"/>
    </row>
    <row r="13" spans="1:12" ht="15" thickBot="1">
      <c r="A13" s="176"/>
      <c r="B13" s="145" t="s">
        <v>47</v>
      </c>
      <c r="C13" s="94"/>
      <c r="D13" s="59"/>
      <c r="E13" s="59"/>
      <c r="F13" s="59"/>
      <c r="G13" s="59"/>
      <c r="H13" s="32">
        <f t="shared" si="0"/>
        <v>0</v>
      </c>
      <c r="I13" s="32">
        <f t="shared" si="1"/>
        <v>0</v>
      </c>
      <c r="J13" s="59"/>
      <c r="K13" s="59"/>
      <c r="L13" s="62"/>
    </row>
    <row r="14" spans="1:12" ht="15" thickBot="1">
      <c r="A14" s="142" t="s">
        <v>72</v>
      </c>
      <c r="B14" s="37" t="s">
        <v>4</v>
      </c>
      <c r="C14" s="77"/>
      <c r="D14" s="68"/>
      <c r="E14" s="68"/>
      <c r="F14" s="68"/>
      <c r="G14" s="68"/>
      <c r="H14" s="31">
        <f t="shared" si="0"/>
        <v>0</v>
      </c>
      <c r="I14" s="31">
        <f t="shared" si="1"/>
        <v>0</v>
      </c>
      <c r="J14" s="68"/>
      <c r="K14" s="68"/>
      <c r="L14" s="71"/>
    </row>
    <row r="15" spans="1:12" ht="15" thickBot="1">
      <c r="A15" s="177" t="s">
        <v>73</v>
      </c>
      <c r="B15" s="146" t="s">
        <v>3</v>
      </c>
      <c r="C15" s="72">
        <f>SUM(C16:C17)</f>
        <v>0</v>
      </c>
      <c r="D15" s="73">
        <f>SUM(D16:D17)</f>
        <v>0</v>
      </c>
      <c r="E15" s="73">
        <f>SUM(E16:E17)</f>
        <v>0</v>
      </c>
      <c r="F15" s="73">
        <f>SUM(F16:F17)</f>
        <v>0</v>
      </c>
      <c r="G15" s="73">
        <f>SUM(G16:G17)</f>
        <v>0</v>
      </c>
      <c r="H15" s="31">
        <f t="shared" si="0"/>
        <v>0</v>
      </c>
      <c r="I15" s="31">
        <f t="shared" si="1"/>
        <v>0</v>
      </c>
      <c r="J15" s="73">
        <f>SUM(J16:J17)</f>
        <v>0</v>
      </c>
      <c r="K15" s="73">
        <f>SUM(K16:K17)</f>
        <v>0</v>
      </c>
      <c r="L15" s="74">
        <f>SUM(L16:L17)</f>
        <v>0</v>
      </c>
    </row>
    <row r="16" spans="1:12" s="2" customFormat="1" ht="14.4">
      <c r="A16" s="174"/>
      <c r="B16" s="147" t="s">
        <v>48</v>
      </c>
      <c r="C16" s="93"/>
      <c r="D16" s="54"/>
      <c r="E16" s="54"/>
      <c r="F16" s="54"/>
      <c r="G16" s="54"/>
      <c r="H16" s="89">
        <f t="shared" si="0"/>
        <v>0</v>
      </c>
      <c r="I16" s="89">
        <f t="shared" si="1"/>
        <v>0</v>
      </c>
      <c r="J16" s="54"/>
      <c r="K16" s="54"/>
      <c r="L16" s="57"/>
    </row>
    <row r="17" spans="1:12" s="2" customFormat="1" ht="28.2" thickBot="1">
      <c r="A17" s="176"/>
      <c r="B17" s="148" t="s">
        <v>49</v>
      </c>
      <c r="C17" s="95"/>
      <c r="D17" s="64"/>
      <c r="E17" s="64"/>
      <c r="F17" s="64"/>
      <c r="G17" s="64"/>
      <c r="H17" s="90">
        <f t="shared" si="0"/>
        <v>0</v>
      </c>
      <c r="I17" s="90">
        <f t="shared" si="1"/>
        <v>0</v>
      </c>
      <c r="J17" s="64"/>
      <c r="K17" s="64"/>
      <c r="L17" s="66"/>
    </row>
    <row r="18" spans="1:12" ht="15.75" customHeight="1" thickBot="1">
      <c r="A18" s="142" t="s">
        <v>74</v>
      </c>
      <c r="B18" s="37" t="s">
        <v>5</v>
      </c>
      <c r="C18" s="77"/>
      <c r="D18" s="68"/>
      <c r="E18" s="68"/>
      <c r="F18" s="68"/>
      <c r="G18" s="68"/>
      <c r="H18" s="31">
        <f t="shared" si="0"/>
        <v>0</v>
      </c>
      <c r="I18" s="31">
        <f t="shared" si="1"/>
        <v>0</v>
      </c>
      <c r="J18" s="68"/>
      <c r="K18" s="68"/>
      <c r="L18" s="71"/>
    </row>
    <row r="19" spans="1:12" ht="28.2" thickBot="1">
      <c r="A19" s="178" t="s">
        <v>75</v>
      </c>
      <c r="B19" s="35" t="s">
        <v>50</v>
      </c>
      <c r="C19" s="72">
        <f>SUM(C20:C21)</f>
        <v>0</v>
      </c>
      <c r="D19" s="73">
        <f>SUM(D20:D21)</f>
        <v>0</v>
      </c>
      <c r="E19" s="73">
        <f>SUM(E20:E21)</f>
        <v>0</v>
      </c>
      <c r="F19" s="73">
        <f>SUM(F20:F21)</f>
        <v>0</v>
      </c>
      <c r="G19" s="73">
        <f>SUM(G20:G21)</f>
        <v>0</v>
      </c>
      <c r="H19" s="31">
        <f t="shared" si="0"/>
        <v>0</v>
      </c>
      <c r="I19" s="31">
        <f t="shared" si="1"/>
        <v>0</v>
      </c>
      <c r="J19" s="73">
        <f>SUM(J20:J21)</f>
        <v>0</v>
      </c>
      <c r="K19" s="73">
        <f>SUM(K20:K21)</f>
        <v>0</v>
      </c>
      <c r="L19" s="74">
        <f>SUM(L20:L21)</f>
        <v>0</v>
      </c>
    </row>
    <row r="20" spans="1:12" s="2" customFormat="1" ht="14.4">
      <c r="A20" s="179"/>
      <c r="B20" s="39" t="s">
        <v>6</v>
      </c>
      <c r="C20" s="93"/>
      <c r="D20" s="234"/>
      <c r="E20" s="54"/>
      <c r="F20" s="54"/>
      <c r="G20" s="54"/>
      <c r="H20" s="89">
        <f t="shared" si="0"/>
        <v>0</v>
      </c>
      <c r="I20" s="89">
        <f t="shared" si="1"/>
        <v>0</v>
      </c>
      <c r="J20" s="54"/>
      <c r="K20" s="54"/>
      <c r="L20" s="57"/>
    </row>
    <row r="21" spans="1:12" s="2" customFormat="1" ht="15" thickBot="1">
      <c r="A21" s="176"/>
      <c r="B21" s="40" t="s">
        <v>7</v>
      </c>
      <c r="C21" s="95"/>
      <c r="D21" s="64"/>
      <c r="E21" s="64"/>
      <c r="F21" s="64"/>
      <c r="G21" s="64"/>
      <c r="H21" s="90">
        <f t="shared" si="0"/>
        <v>0</v>
      </c>
      <c r="I21" s="90">
        <f t="shared" si="1"/>
        <v>0</v>
      </c>
      <c r="J21" s="64"/>
      <c r="K21" s="64"/>
      <c r="L21" s="66"/>
    </row>
    <row r="22" spans="1:12" ht="28.2" thickBot="1">
      <c r="A22" s="178" t="s">
        <v>76</v>
      </c>
      <c r="B22" s="35" t="s">
        <v>51</v>
      </c>
      <c r="C22" s="72">
        <f>SUM(C23:C25)</f>
        <v>0</v>
      </c>
      <c r="D22" s="73">
        <f>SUM(D23:D25)</f>
        <v>0</v>
      </c>
      <c r="E22" s="73">
        <f>SUM(E23:E25)</f>
        <v>0</v>
      </c>
      <c r="F22" s="73">
        <f>SUM(F23:F25)</f>
        <v>0</v>
      </c>
      <c r="G22" s="73">
        <f>SUM(G23:G25)</f>
        <v>0</v>
      </c>
      <c r="H22" s="31">
        <f t="shared" si="0"/>
        <v>0</v>
      </c>
      <c r="I22" s="31">
        <f t="shared" si="1"/>
        <v>0</v>
      </c>
      <c r="J22" s="73">
        <f>SUM(J23:J25)</f>
        <v>0</v>
      </c>
      <c r="K22" s="73">
        <f>SUM(K23:K25)</f>
        <v>0</v>
      </c>
      <c r="L22" s="74">
        <f>SUM(L23:L25)</f>
        <v>0</v>
      </c>
    </row>
    <row r="23" spans="1:12" ht="27.6">
      <c r="A23" s="179"/>
      <c r="B23" s="39" t="s">
        <v>8</v>
      </c>
      <c r="C23" s="93"/>
      <c r="D23" s="235"/>
      <c r="E23" s="54"/>
      <c r="F23" s="54"/>
      <c r="G23" s="54"/>
      <c r="H23" s="89">
        <f t="shared" si="0"/>
        <v>0</v>
      </c>
      <c r="I23" s="89">
        <f t="shared" si="1"/>
        <v>0</v>
      </c>
      <c r="J23" s="54"/>
      <c r="K23" s="54"/>
      <c r="L23" s="57"/>
    </row>
    <row r="24" spans="1:12" ht="27.6">
      <c r="A24" s="175"/>
      <c r="B24" s="41" t="s">
        <v>9</v>
      </c>
      <c r="C24" s="94"/>
      <c r="D24" s="59"/>
      <c r="E24" s="59"/>
      <c r="F24" s="59"/>
      <c r="G24" s="59"/>
      <c r="H24" s="32">
        <f t="shared" si="0"/>
        <v>0</v>
      </c>
      <c r="I24" s="32">
        <f t="shared" si="1"/>
        <v>0</v>
      </c>
      <c r="J24" s="59"/>
      <c r="K24" s="59"/>
      <c r="L24" s="62"/>
    </row>
    <row r="25" spans="1:12" ht="28.2" thickBot="1">
      <c r="A25" s="180"/>
      <c r="B25" s="40" t="s">
        <v>10</v>
      </c>
      <c r="C25" s="96"/>
      <c r="D25" s="83"/>
      <c r="E25" s="83"/>
      <c r="F25" s="83"/>
      <c r="G25" s="83"/>
      <c r="H25" s="90">
        <f t="shared" si="0"/>
        <v>0</v>
      </c>
      <c r="I25" s="90">
        <f t="shared" si="1"/>
        <v>0</v>
      </c>
      <c r="J25" s="83"/>
      <c r="K25" s="83"/>
      <c r="L25" s="84"/>
    </row>
    <row r="26" spans="1:12" s="2" customFormat="1" ht="15" thickBot="1">
      <c r="A26" s="178" t="s">
        <v>77</v>
      </c>
      <c r="B26" s="34" t="s">
        <v>11</v>
      </c>
      <c r="C26" s="77"/>
      <c r="D26" s="68"/>
      <c r="E26" s="68"/>
      <c r="F26" s="68"/>
      <c r="G26" s="68"/>
      <c r="H26" s="31">
        <f t="shared" si="0"/>
        <v>0</v>
      </c>
      <c r="I26" s="31">
        <f t="shared" si="1"/>
        <v>0</v>
      </c>
      <c r="J26" s="68"/>
      <c r="K26" s="68"/>
      <c r="L26" s="71"/>
    </row>
    <row r="27" spans="1:12" ht="28.2" thickBot="1">
      <c r="A27" s="178" t="s">
        <v>78</v>
      </c>
      <c r="B27" s="33" t="s">
        <v>52</v>
      </c>
      <c r="C27" s="77"/>
      <c r="D27" s="68"/>
      <c r="E27" s="68"/>
      <c r="F27" s="68"/>
      <c r="G27" s="68"/>
      <c r="H27" s="31">
        <f t="shared" si="0"/>
        <v>0</v>
      </c>
      <c r="I27" s="31">
        <f t="shared" si="1"/>
        <v>0</v>
      </c>
      <c r="J27" s="68"/>
      <c r="K27" s="68"/>
      <c r="L27" s="71"/>
    </row>
    <row r="28" spans="1:12" ht="28.2" thickBot="1">
      <c r="A28" s="178" t="s">
        <v>79</v>
      </c>
      <c r="B28" s="35" t="s">
        <v>12</v>
      </c>
      <c r="C28" s="72">
        <f>SUM(C29:C30)</f>
        <v>0</v>
      </c>
      <c r="D28" s="73">
        <f>SUM(D29:D30)</f>
        <v>0</v>
      </c>
      <c r="E28" s="73">
        <f>SUM(E29:E30)</f>
        <v>0</v>
      </c>
      <c r="F28" s="73">
        <f>SUM(F29:F30)</f>
        <v>0</v>
      </c>
      <c r="G28" s="73">
        <f>SUM(G29:G30)</f>
        <v>0</v>
      </c>
      <c r="H28" s="31">
        <f t="shared" si="0"/>
        <v>0</v>
      </c>
      <c r="I28" s="31">
        <f t="shared" si="1"/>
        <v>0</v>
      </c>
      <c r="J28" s="73">
        <f>SUM(J29:J30)</f>
        <v>0</v>
      </c>
      <c r="K28" s="73">
        <f>SUM(K29:K30)</f>
        <v>0</v>
      </c>
      <c r="L28" s="74">
        <f>SUM(L29:L30)</f>
        <v>0</v>
      </c>
    </row>
    <row r="29" spans="1:12" ht="14.4">
      <c r="A29" s="179"/>
      <c r="B29" s="39" t="s">
        <v>24</v>
      </c>
      <c r="C29" s="93"/>
      <c r="D29" s="54"/>
      <c r="E29" s="54"/>
      <c r="F29" s="54"/>
      <c r="G29" s="54"/>
      <c r="H29" s="89">
        <f t="shared" si="0"/>
        <v>0</v>
      </c>
      <c r="I29" s="89">
        <f t="shared" si="1"/>
        <v>0</v>
      </c>
      <c r="J29" s="54"/>
      <c r="K29" s="54"/>
      <c r="L29" s="57"/>
    </row>
    <row r="30" spans="1:12" ht="28.2" thickBot="1">
      <c r="A30" s="176"/>
      <c r="B30" s="40" t="s">
        <v>53</v>
      </c>
      <c r="C30" s="95"/>
      <c r="D30" s="64"/>
      <c r="E30" s="64"/>
      <c r="F30" s="64"/>
      <c r="G30" s="64"/>
      <c r="H30" s="90">
        <f t="shared" si="0"/>
        <v>0</v>
      </c>
      <c r="I30" s="90">
        <f t="shared" si="1"/>
        <v>0</v>
      </c>
      <c r="J30" s="64"/>
      <c r="K30" s="64"/>
      <c r="L30" s="66"/>
    </row>
    <row r="31" spans="1:12" s="2" customFormat="1" ht="28.2" thickBot="1">
      <c r="A31" s="178" t="s">
        <v>80</v>
      </c>
      <c r="B31" s="35" t="s">
        <v>54</v>
      </c>
      <c r="C31" s="77"/>
      <c r="D31" s="68"/>
      <c r="E31" s="68"/>
      <c r="F31" s="68"/>
      <c r="G31" s="68"/>
      <c r="H31" s="31">
        <f t="shared" si="0"/>
        <v>0</v>
      </c>
      <c r="I31" s="31">
        <f t="shared" si="1"/>
        <v>0</v>
      </c>
      <c r="J31" s="68"/>
      <c r="K31" s="68"/>
      <c r="L31" s="71"/>
    </row>
    <row r="32" spans="1:12" s="2" customFormat="1" ht="28.2" thickBot="1">
      <c r="A32" s="178" t="s">
        <v>81</v>
      </c>
      <c r="B32" s="35" t="s">
        <v>13</v>
      </c>
      <c r="C32" s="72">
        <f>SUM(C33:C34)</f>
        <v>0</v>
      </c>
      <c r="D32" s="73">
        <f>SUM(D33:D34)</f>
        <v>0</v>
      </c>
      <c r="E32" s="73">
        <f>SUM(E33:E34)</f>
        <v>0</v>
      </c>
      <c r="F32" s="73">
        <f>SUM(F33:F34)</f>
        <v>0</v>
      </c>
      <c r="G32" s="73">
        <f>SUM(G33:G34)</f>
        <v>0</v>
      </c>
      <c r="H32" s="31">
        <f t="shared" si="0"/>
        <v>0</v>
      </c>
      <c r="I32" s="31">
        <f t="shared" si="1"/>
        <v>0</v>
      </c>
      <c r="J32" s="73">
        <f>SUM(J33:J34)</f>
        <v>0</v>
      </c>
      <c r="K32" s="73">
        <f>SUM(K33:K34)</f>
        <v>0</v>
      </c>
      <c r="L32" s="74">
        <f>SUM(L33:L34)</f>
        <v>0</v>
      </c>
    </row>
    <row r="33" spans="1:12" ht="14.4">
      <c r="A33" s="179"/>
      <c r="B33" s="38" t="s">
        <v>45</v>
      </c>
      <c r="C33" s="94"/>
      <c r="D33" s="59"/>
      <c r="E33" s="59"/>
      <c r="F33" s="59"/>
      <c r="G33" s="59"/>
      <c r="H33" s="89">
        <f t="shared" si="0"/>
        <v>0</v>
      </c>
      <c r="I33" s="89">
        <f t="shared" si="1"/>
        <v>0</v>
      </c>
      <c r="J33" s="59"/>
      <c r="K33" s="59"/>
      <c r="L33" s="62"/>
    </row>
    <row r="34" spans="1:12" ht="28.2" thickBot="1">
      <c r="A34" s="176"/>
      <c r="B34" s="40" t="s">
        <v>55</v>
      </c>
      <c r="C34" s="95"/>
      <c r="D34" s="64"/>
      <c r="E34" s="64"/>
      <c r="F34" s="64"/>
      <c r="G34" s="64"/>
      <c r="H34" s="90">
        <f t="shared" si="0"/>
        <v>0</v>
      </c>
      <c r="I34" s="90">
        <f t="shared" si="1"/>
        <v>0</v>
      </c>
      <c r="J34" s="64"/>
      <c r="K34" s="64"/>
      <c r="L34" s="66"/>
    </row>
    <row r="35" spans="1:12" s="2" customFormat="1" ht="15" thickBot="1">
      <c r="A35" s="178" t="s">
        <v>82</v>
      </c>
      <c r="B35" s="34" t="s">
        <v>14</v>
      </c>
      <c r="C35" s="77"/>
      <c r="D35" s="68"/>
      <c r="E35" s="68"/>
      <c r="F35" s="68"/>
      <c r="G35" s="68"/>
      <c r="H35" s="31">
        <f t="shared" si="0"/>
        <v>0</v>
      </c>
      <c r="I35" s="31">
        <f t="shared" si="1"/>
        <v>0</v>
      </c>
      <c r="J35" s="68"/>
      <c r="K35" s="68"/>
      <c r="L35" s="71"/>
    </row>
    <row r="36" spans="1:12" s="2" customFormat="1" ht="28.2" thickBot="1">
      <c r="A36" s="178" t="s">
        <v>83</v>
      </c>
      <c r="B36" s="35" t="s">
        <v>56</v>
      </c>
      <c r="C36" s="77"/>
      <c r="D36" s="68"/>
      <c r="E36" s="68"/>
      <c r="F36" s="68"/>
      <c r="G36" s="68"/>
      <c r="H36" s="31">
        <f>D36-F36</f>
        <v>0</v>
      </c>
      <c r="I36" s="31">
        <f>D36-E36-G36</f>
        <v>0</v>
      </c>
      <c r="J36" s="68"/>
      <c r="K36" s="68"/>
      <c r="L36" s="71"/>
    </row>
    <row r="37" spans="1:12" ht="15.75" customHeight="1" thickBot="1">
      <c r="A37" s="178" t="s">
        <v>84</v>
      </c>
      <c r="B37" s="33" t="s">
        <v>15</v>
      </c>
      <c r="C37" s="77"/>
      <c r="D37" s="68"/>
      <c r="E37" s="68"/>
      <c r="F37" s="68"/>
      <c r="G37" s="68"/>
      <c r="H37" s="31">
        <f t="shared" si="0"/>
        <v>0</v>
      </c>
      <c r="I37" s="31">
        <f t="shared" si="1"/>
        <v>0</v>
      </c>
      <c r="J37" s="68"/>
      <c r="K37" s="68"/>
      <c r="L37" s="71"/>
    </row>
    <row r="38" spans="1:12" s="2" customFormat="1" ht="15" thickBot="1">
      <c r="A38" s="178" t="s">
        <v>85</v>
      </c>
      <c r="B38" s="33" t="s">
        <v>57</v>
      </c>
      <c r="C38" s="72">
        <f>SUM(C39:C41)</f>
        <v>0</v>
      </c>
      <c r="D38" s="73">
        <f>SUM(D39:D41)</f>
        <v>0</v>
      </c>
      <c r="E38" s="73">
        <f>SUM(E39:E41)</f>
        <v>0</v>
      </c>
      <c r="F38" s="73">
        <f>SUM(F39:F41)</f>
        <v>0</v>
      </c>
      <c r="G38" s="73">
        <f>SUM(G39:G41)</f>
        <v>0</v>
      </c>
      <c r="H38" s="31">
        <f t="shared" si="0"/>
        <v>0</v>
      </c>
      <c r="I38" s="31">
        <f t="shared" si="1"/>
        <v>0</v>
      </c>
      <c r="J38" s="73">
        <f>SUM(J39:J41)</f>
        <v>0</v>
      </c>
      <c r="K38" s="73">
        <f>SUM(K39:K41)</f>
        <v>0</v>
      </c>
      <c r="L38" s="74">
        <f>SUM(L39:L41)</f>
        <v>0</v>
      </c>
    </row>
    <row r="39" spans="1:12" s="2" customFormat="1" ht="27.6">
      <c r="A39" s="179"/>
      <c r="B39" s="42" t="s">
        <v>16</v>
      </c>
      <c r="C39" s="93"/>
      <c r="D39" s="54"/>
      <c r="E39" s="54"/>
      <c r="F39" s="54"/>
      <c r="G39" s="54"/>
      <c r="H39" s="89">
        <f t="shared" si="0"/>
        <v>0</v>
      </c>
      <c r="I39" s="89">
        <f t="shared" si="1"/>
        <v>0</v>
      </c>
      <c r="J39" s="54"/>
      <c r="K39" s="54"/>
      <c r="L39" s="57"/>
    </row>
    <row r="40" spans="1:12" s="2" customFormat="1" ht="14.4">
      <c r="A40" s="175"/>
      <c r="B40" s="41" t="s">
        <v>17</v>
      </c>
      <c r="C40" s="94"/>
      <c r="D40" s="59"/>
      <c r="E40" s="59"/>
      <c r="F40" s="59"/>
      <c r="G40" s="59"/>
      <c r="H40" s="32">
        <f t="shared" si="0"/>
        <v>0</v>
      </c>
      <c r="I40" s="32">
        <f t="shared" si="1"/>
        <v>0</v>
      </c>
      <c r="J40" s="59"/>
      <c r="K40" s="59"/>
      <c r="L40" s="62"/>
    </row>
    <row r="41" spans="1:12" ht="15" thickBot="1">
      <c r="A41" s="181"/>
      <c r="B41" s="43" t="s">
        <v>18</v>
      </c>
      <c r="C41" s="95"/>
      <c r="D41" s="64"/>
      <c r="E41" s="64"/>
      <c r="F41" s="64"/>
      <c r="G41" s="64"/>
      <c r="H41" s="90">
        <f t="shared" si="0"/>
        <v>0</v>
      </c>
      <c r="I41" s="90">
        <f t="shared" si="1"/>
        <v>0</v>
      </c>
      <c r="J41" s="64"/>
      <c r="K41" s="64"/>
      <c r="L41" s="66"/>
    </row>
    <row r="42" spans="1:12" ht="15" thickBot="1">
      <c r="A42" s="178" t="s">
        <v>86</v>
      </c>
      <c r="B42" s="33" t="s">
        <v>19</v>
      </c>
      <c r="C42" s="77"/>
      <c r="D42" s="68"/>
      <c r="E42" s="68"/>
      <c r="F42" s="68"/>
      <c r="G42" s="68"/>
      <c r="H42" s="31">
        <f t="shared" si="0"/>
        <v>0</v>
      </c>
      <c r="I42" s="31">
        <f t="shared" si="1"/>
        <v>0</v>
      </c>
      <c r="J42" s="68"/>
      <c r="K42" s="68"/>
      <c r="L42" s="71"/>
    </row>
    <row r="43" spans="1:12" ht="28.2" thickBot="1">
      <c r="A43" s="178" t="s">
        <v>87</v>
      </c>
      <c r="B43" s="35" t="s">
        <v>58</v>
      </c>
      <c r="C43" s="72">
        <f>SUM(C44:C46)</f>
        <v>0</v>
      </c>
      <c r="D43" s="73">
        <f>SUM(D44:D46)</f>
        <v>0</v>
      </c>
      <c r="E43" s="73">
        <f>SUM(E44:E46)</f>
        <v>0</v>
      </c>
      <c r="F43" s="73">
        <f>SUM(F44:F46)</f>
        <v>0</v>
      </c>
      <c r="G43" s="73">
        <f>SUM(G44:G46)</f>
        <v>0</v>
      </c>
      <c r="H43" s="31">
        <f t="shared" si="0"/>
        <v>0</v>
      </c>
      <c r="I43" s="31">
        <f t="shared" si="1"/>
        <v>0</v>
      </c>
      <c r="J43" s="73">
        <f>SUM(J44:J46)</f>
        <v>0</v>
      </c>
      <c r="K43" s="73">
        <f>SUM(K44:K46)</f>
        <v>0</v>
      </c>
      <c r="L43" s="74">
        <f>SUM(L44:L46)</f>
        <v>0</v>
      </c>
    </row>
    <row r="44" spans="1:12" s="2" customFormat="1" ht="14.4">
      <c r="A44" s="179"/>
      <c r="B44" s="44" t="s">
        <v>20</v>
      </c>
      <c r="C44" s="94"/>
      <c r="D44" s="59"/>
      <c r="E44" s="59"/>
      <c r="F44" s="59"/>
      <c r="G44" s="59"/>
      <c r="H44" s="89">
        <f t="shared" si="0"/>
        <v>0</v>
      </c>
      <c r="I44" s="89">
        <f t="shared" si="1"/>
        <v>0</v>
      </c>
      <c r="J44" s="59"/>
      <c r="K44" s="59"/>
      <c r="L44" s="62"/>
    </row>
    <row r="45" spans="1:12" s="2" customFormat="1" ht="14.4">
      <c r="A45" s="182"/>
      <c r="B45" s="45" t="s">
        <v>21</v>
      </c>
      <c r="C45" s="94"/>
      <c r="D45" s="59"/>
      <c r="E45" s="59"/>
      <c r="F45" s="59"/>
      <c r="G45" s="59"/>
      <c r="H45" s="32">
        <f t="shared" si="0"/>
        <v>0</v>
      </c>
      <c r="I45" s="32">
        <f t="shared" si="1"/>
        <v>0</v>
      </c>
      <c r="J45" s="59"/>
      <c r="K45" s="59"/>
      <c r="L45" s="62"/>
    </row>
    <row r="46" spans="1:12" s="14" customFormat="1" ht="15" thickBot="1">
      <c r="A46" s="183"/>
      <c r="B46" s="45" t="s">
        <v>22</v>
      </c>
      <c r="C46" s="95"/>
      <c r="D46" s="64"/>
      <c r="E46" s="64"/>
      <c r="F46" s="64"/>
      <c r="G46" s="64"/>
      <c r="H46" s="90">
        <f t="shared" si="0"/>
        <v>0</v>
      </c>
      <c r="I46" s="90">
        <f t="shared" si="1"/>
        <v>0</v>
      </c>
      <c r="J46" s="64"/>
      <c r="K46" s="64"/>
      <c r="L46" s="66"/>
    </row>
    <row r="47" spans="1:12" ht="15" thickBot="1">
      <c r="A47" s="178" t="s">
        <v>88</v>
      </c>
      <c r="B47" s="33" t="s">
        <v>23</v>
      </c>
      <c r="C47" s="77"/>
      <c r="D47" s="68"/>
      <c r="E47" s="68"/>
      <c r="F47" s="68"/>
      <c r="G47" s="68"/>
      <c r="H47" s="31">
        <f t="shared" si="0"/>
        <v>0</v>
      </c>
      <c r="I47" s="31">
        <f t="shared" si="1"/>
        <v>0</v>
      </c>
      <c r="J47" s="68"/>
      <c r="K47" s="68"/>
      <c r="L47" s="71"/>
    </row>
    <row r="48" spans="1:12" ht="14.4" thickBot="1">
      <c r="A48" s="46"/>
      <c r="B48" s="47" t="s">
        <v>28</v>
      </c>
      <c r="C48" s="97">
        <f t="shared" ref="C48:L48" si="2">C9+C14+C15+C18+C19+C22+C26+C27+C28+C31+C32+C35+C36+C37+C38+C42+C43+C47</f>
        <v>0</v>
      </c>
      <c r="D48" s="88">
        <f t="shared" si="2"/>
        <v>0</v>
      </c>
      <c r="E48" s="88">
        <f t="shared" si="2"/>
        <v>0</v>
      </c>
      <c r="F48" s="88">
        <f t="shared" si="2"/>
        <v>0</v>
      </c>
      <c r="G48" s="88">
        <f t="shared" si="2"/>
        <v>0</v>
      </c>
      <c r="H48" s="31">
        <f t="shared" si="2"/>
        <v>0</v>
      </c>
      <c r="I48" s="31">
        <f t="shared" si="2"/>
        <v>0</v>
      </c>
      <c r="J48" s="88">
        <f t="shared" si="2"/>
        <v>0</v>
      </c>
      <c r="K48" s="88">
        <f t="shared" si="2"/>
        <v>0</v>
      </c>
      <c r="L48" s="98">
        <f t="shared" si="2"/>
        <v>0</v>
      </c>
    </row>
    <row r="49" spans="1:10">
      <c r="D49" s="2"/>
      <c r="E49" s="2"/>
      <c r="F49" s="2"/>
      <c r="G49" s="2"/>
      <c r="H49" s="2"/>
      <c r="I49" s="2"/>
      <c r="J49" s="6"/>
    </row>
    <row r="50" spans="1:10" ht="13.5" customHeight="1">
      <c r="D50" s="2"/>
      <c r="E50" s="2"/>
      <c r="F50" s="2"/>
      <c r="G50" s="2"/>
      <c r="H50" s="2"/>
      <c r="I50" s="2"/>
      <c r="J50" s="16"/>
    </row>
    <row r="51" spans="1:10">
      <c r="D51" s="2"/>
      <c r="E51" s="2"/>
      <c r="F51" s="2"/>
      <c r="G51" s="2"/>
      <c r="H51" s="2"/>
      <c r="I51" s="16"/>
    </row>
    <row r="52" spans="1:10">
      <c r="B52" s="3" t="str">
        <f>დაზღვევა!B52</f>
        <v xml:space="preserve">გენერალური დირექტორი (დირექტორი) __ალექსანდრე გოგიბერიძე__ </v>
      </c>
    </row>
    <row r="53" spans="1:10">
      <c r="B53" s="3" t="str">
        <f>დაზღვევა!B53</f>
        <v xml:space="preserve">                                                                                                      (სახელი გვარი)</v>
      </c>
      <c r="G53" s="6"/>
    </row>
    <row r="54" spans="1:10">
      <c r="G54" s="6"/>
    </row>
    <row r="55" spans="1:10" ht="16.2">
      <c r="A55" s="15"/>
      <c r="G55" s="6"/>
    </row>
    <row r="56" spans="1:10" ht="16.2">
      <c r="A56" s="15"/>
      <c r="B56" s="3" t="str">
        <f>დაზღვევა!B56</f>
        <v>ანგარიშგებაზე პასუხისმგებელი პირი    ____სალომე გლოველი, (+995 95 50 55 01), s.gloveli@ipsp.ge____</v>
      </c>
    </row>
    <row r="57" spans="1:10">
      <c r="B57" s="3" t="str">
        <f>დაზღვევა!B57</f>
        <v xml:space="preserve">                                                                                       (სახელი გვარი, ტელეფონის ნომერი, ელ–ფოსტის მისამართი)</v>
      </c>
      <c r="G57" s="16"/>
    </row>
    <row r="58" spans="1:10">
      <c r="A58" s="17"/>
      <c r="B58" s="2"/>
      <c r="C58" s="2"/>
    </row>
    <row r="59" spans="1:10">
      <c r="A59" s="22"/>
      <c r="B59" s="19"/>
      <c r="C59" s="19"/>
    </row>
    <row r="60" spans="1:10">
      <c r="A60" s="22"/>
      <c r="B60" s="19"/>
      <c r="C60" s="19"/>
    </row>
    <row r="61" spans="1:10">
      <c r="A61" s="23"/>
      <c r="B61" s="19"/>
      <c r="C61" s="19"/>
    </row>
    <row r="62" spans="1:10">
      <c r="A62" s="20"/>
      <c r="B62" s="24"/>
      <c r="C62" s="24"/>
    </row>
    <row r="63" spans="1:10">
      <c r="A63" s="20"/>
      <c r="B63" s="25"/>
      <c r="C63" s="25"/>
    </row>
    <row r="64" spans="1:10">
      <c r="A64" s="20"/>
      <c r="B64" s="25"/>
      <c r="C64" s="25"/>
    </row>
    <row r="65" spans="1:3">
      <c r="A65" s="22"/>
      <c r="B65" s="18"/>
      <c r="C65" s="18"/>
    </row>
    <row r="66" spans="1:3">
      <c r="A66" s="22"/>
      <c r="B66" s="18"/>
      <c r="C66" s="18"/>
    </row>
    <row r="67" spans="1:3">
      <c r="A67" s="20"/>
      <c r="B67" s="24"/>
      <c r="C67" s="24"/>
    </row>
    <row r="68" spans="1:3">
      <c r="A68" s="20"/>
      <c r="B68" s="25"/>
      <c r="C68" s="25"/>
    </row>
    <row r="69" spans="1:3">
      <c r="A69" s="26"/>
      <c r="B69" s="25"/>
      <c r="C69" s="25"/>
    </row>
    <row r="70" spans="1:3">
      <c r="A70" s="26"/>
      <c r="B70" s="25"/>
      <c r="C70" s="25"/>
    </row>
    <row r="71" spans="1:3">
      <c r="A71" s="26"/>
      <c r="B71" s="25"/>
      <c r="C71" s="25"/>
    </row>
    <row r="72" spans="1:3">
      <c r="A72" s="27"/>
      <c r="B72" s="18"/>
      <c r="C72" s="18"/>
    </row>
    <row r="73" spans="1:3">
      <c r="A73" s="27"/>
      <c r="B73" s="18"/>
      <c r="C73" s="18"/>
    </row>
    <row r="74" spans="1:3">
      <c r="A74" s="27"/>
      <c r="B74" s="18"/>
      <c r="C74" s="18"/>
    </row>
    <row r="75" spans="1:3">
      <c r="A75" s="26"/>
      <c r="B75" s="25"/>
      <c r="C75" s="25"/>
    </row>
    <row r="76" spans="1:3">
      <c r="A76" s="27"/>
      <c r="B76" s="14"/>
      <c r="C76" s="14"/>
    </row>
  </sheetData>
  <phoneticPr fontId="123" type="noConversion"/>
  <pageMargins left="0.15" right="0.28000000000000003" top="0.2" bottom="0.2" header="0.15" footer="0.15"/>
  <pageSetup scale="49" orientation="landscape" r:id="rId1"/>
  <headerFooter alignWithMargins="0"/>
  <ignoredErrors>
    <ignoredError sqref="B4:B5" unlockedFormula="1"/>
    <ignoredError sqref="A9:A4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7"/>
  </sheetPr>
  <dimension ref="A1:L76"/>
  <sheetViews>
    <sheetView zoomScaleNormal="100" workbookViewId="0">
      <pane xSplit="2" ySplit="8" topLeftCell="C48" activePane="bottomRight" state="frozen"/>
      <selection pane="topRight" activeCell="C1" sqref="C1"/>
      <selection pane="bottomLeft" activeCell="A9" sqref="A9"/>
      <selection pane="bottomRight" activeCell="A5" sqref="A5"/>
    </sheetView>
  </sheetViews>
  <sheetFormatPr defaultColWidth="9.109375" defaultRowHeight="13.8"/>
  <cols>
    <col min="1" max="1" width="4.109375" style="1" customWidth="1"/>
    <col min="2" max="2" width="64.44140625" style="3" customWidth="1"/>
    <col min="3" max="11" width="20.109375" style="3" customWidth="1"/>
    <col min="12" max="12" width="18.6640625" style="3" customWidth="1"/>
    <col min="13" max="16384" width="9.109375" style="3"/>
  </cols>
  <sheetData>
    <row r="1" spans="1:12">
      <c r="B1" s="2" t="s">
        <v>64</v>
      </c>
      <c r="C1" s="2"/>
    </row>
    <row r="2" spans="1:12" s="6" customFormat="1">
      <c r="A2" s="4"/>
      <c r="B2" s="172" t="s">
        <v>59</v>
      </c>
      <c r="C2" s="5"/>
    </row>
    <row r="3" spans="1:12">
      <c r="B3" s="133"/>
      <c r="C3" s="7"/>
      <c r="G3" s="28"/>
    </row>
    <row r="4" spans="1:12">
      <c r="B4" s="5" t="str">
        <f>დაზღვევა!B4</f>
        <v>კომპანიის დასახელება: ___სს ”პსპ დაზღვევა”__</v>
      </c>
      <c r="C4" s="5"/>
    </row>
    <row r="5" spans="1:12">
      <c r="B5" s="170" t="str">
        <f>დაზღვევა!B5</f>
        <v>საანგარიშო პერიოდი: _2024 წლის 9 თვე_</v>
      </c>
      <c r="C5" s="6"/>
    </row>
    <row r="6" spans="1:12">
      <c r="B6" s="9"/>
      <c r="C6" s="29"/>
    </row>
    <row r="7" spans="1:12" ht="12" customHeight="1" thickBot="1">
      <c r="B7" s="11" t="str">
        <f>დაზღვევა!B7</f>
        <v>არ მოიცავს ინფორმაციას გადაზღვევით მიღებული რისკების შესახებ</v>
      </c>
      <c r="C7" s="11"/>
      <c r="D7" s="30"/>
      <c r="E7" s="30"/>
      <c r="F7" s="30"/>
      <c r="G7" s="30"/>
      <c r="H7" s="30"/>
      <c r="I7" s="2"/>
    </row>
    <row r="8" spans="1:12" s="13" customFormat="1" ht="107.25" customHeight="1" thickBot="1">
      <c r="A8" s="185" t="s">
        <v>70</v>
      </c>
      <c r="B8" s="149" t="str">
        <f>დაზღვევა!B8</f>
        <v>დაზღვევის სახეობა</v>
      </c>
      <c r="C8" s="134" t="s">
        <v>39</v>
      </c>
      <c r="D8" s="135" t="s">
        <v>101</v>
      </c>
      <c r="E8" s="135" t="s">
        <v>98</v>
      </c>
      <c r="F8" s="136" t="s">
        <v>43</v>
      </c>
      <c r="G8" s="152" t="s">
        <v>91</v>
      </c>
      <c r="H8" s="137" t="s">
        <v>44</v>
      </c>
      <c r="I8" s="137" t="s">
        <v>92</v>
      </c>
      <c r="J8" s="138" t="s">
        <v>40</v>
      </c>
      <c r="K8" s="139" t="s">
        <v>41</v>
      </c>
      <c r="L8" s="140" t="s">
        <v>93</v>
      </c>
    </row>
    <row r="9" spans="1:12" s="2" customFormat="1" ht="15" thickBot="1">
      <c r="A9" s="173" t="s">
        <v>71</v>
      </c>
      <c r="B9" s="184" t="s">
        <v>0</v>
      </c>
      <c r="C9" s="92">
        <f>ზარალები!C9+'ზარალები 100% გადაზღვ.'!C9</f>
        <v>23</v>
      </c>
      <c r="D9" s="49">
        <f>ზარალები!D9+'ზარალები 100% გადაზღვ.'!D9</f>
        <v>69000</v>
      </c>
      <c r="E9" s="49">
        <f>ზარალები!E9+'ზარალები 100% გადაზღვ.'!E9</f>
        <v>0</v>
      </c>
      <c r="F9" s="49">
        <f>ზარალები!F9+'ზარალები 100% გადაზღვ.'!F9</f>
        <v>0</v>
      </c>
      <c r="G9" s="49">
        <f>ზარალები!G9+'ზარალები 100% გადაზღვ.'!G9</f>
        <v>0</v>
      </c>
      <c r="H9" s="91">
        <f>ზარალები!H9+'ზარალები 100% გადაზღვ.'!H9</f>
        <v>69000</v>
      </c>
      <c r="I9" s="91">
        <f>ზარალები!I9+'ზარალები 100% გადაზღვ.'!I9</f>
        <v>69000</v>
      </c>
      <c r="J9" s="49">
        <f>ზარალები!J9+'ზარალები 100% გადაზღვ.'!J9</f>
        <v>14</v>
      </c>
      <c r="K9" s="49">
        <f>ზარალები!K9+'ზარალები 100% გადაზღვ.'!K9</f>
        <v>58500</v>
      </c>
      <c r="L9" s="52">
        <f>ზარალები!L9+'ზარალები 100% გადაზღვ.'!L9</f>
        <v>0</v>
      </c>
    </row>
    <row r="10" spans="1:12" ht="14.4">
      <c r="A10" s="174"/>
      <c r="B10" s="143" t="s">
        <v>1</v>
      </c>
      <c r="C10" s="53">
        <f>ზარალები!C10+'ზარალები 100% გადაზღვ.'!C10</f>
        <v>23</v>
      </c>
      <c r="D10" s="54">
        <f>ზარალები!D10+'ზარალები 100% გადაზღვ.'!D10</f>
        <v>69000</v>
      </c>
      <c r="E10" s="54">
        <f>ზარალები!E10+'ზარალები 100% გადაზღვ.'!E10</f>
        <v>0</v>
      </c>
      <c r="F10" s="54">
        <f>ზარალები!F10+'ზარალები 100% გადაზღვ.'!F10</f>
        <v>0</v>
      </c>
      <c r="G10" s="54">
        <f>ზარალები!G10+'ზარალები 100% გადაზღვ.'!G10</f>
        <v>0</v>
      </c>
      <c r="H10" s="89">
        <f>ზარალები!H10+'ზარალები 100% გადაზღვ.'!H10</f>
        <v>69000</v>
      </c>
      <c r="I10" s="89">
        <f>ზარალები!I10+'ზარალები 100% გადაზღვ.'!I10</f>
        <v>69000</v>
      </c>
      <c r="J10" s="54">
        <f>ზარალები!J10+'ზარალები 100% გადაზღვ.'!J10</f>
        <v>14</v>
      </c>
      <c r="K10" s="54">
        <f>ზარალები!K10+'ზარალები 100% გადაზღვ.'!K10</f>
        <v>58500</v>
      </c>
      <c r="L10" s="57">
        <f>ზარალები!L10+'ზარალები 100% გადაზღვ.'!L10</f>
        <v>0</v>
      </c>
    </row>
    <row r="11" spans="1:12" ht="14.4">
      <c r="A11" s="175"/>
      <c r="B11" s="144" t="s">
        <v>2</v>
      </c>
      <c r="C11" s="58">
        <f>ზარალები!C11+'ზარალები 100% გადაზღვ.'!C11</f>
        <v>0</v>
      </c>
      <c r="D11" s="59">
        <f>ზარალები!D11+'ზარალები 100% გადაზღვ.'!D11</f>
        <v>0</v>
      </c>
      <c r="E11" s="59">
        <f>ზარალები!E11+'ზარალები 100% გადაზღვ.'!E11</f>
        <v>0</v>
      </c>
      <c r="F11" s="59">
        <f>ზარალები!F11+'ზარალები 100% გადაზღვ.'!F11</f>
        <v>0</v>
      </c>
      <c r="G11" s="59">
        <f>ზარალები!G11+'ზარალები 100% გადაზღვ.'!G11</f>
        <v>0</v>
      </c>
      <c r="H11" s="32">
        <f>ზარალები!H11+'ზარალები 100% გადაზღვ.'!H11</f>
        <v>0</v>
      </c>
      <c r="I11" s="32">
        <f>ზარალები!I11+'ზარალები 100% გადაზღვ.'!I11</f>
        <v>0</v>
      </c>
      <c r="J11" s="59">
        <f>ზარალები!J11+'ზარალები 100% გადაზღვ.'!J11</f>
        <v>0</v>
      </c>
      <c r="K11" s="59">
        <f>ზარალები!K11+'ზარალები 100% გადაზღვ.'!K11</f>
        <v>0</v>
      </c>
      <c r="L11" s="62">
        <f>ზარალები!L11+'ზარალები 100% გადაზღვ.'!L11</f>
        <v>0</v>
      </c>
    </row>
    <row r="12" spans="1:12" ht="14.4">
      <c r="A12" s="175"/>
      <c r="B12" s="144" t="s">
        <v>61</v>
      </c>
      <c r="C12" s="58">
        <f>ზარალები!C12+'ზარალები 100% გადაზღვ.'!C12</f>
        <v>0</v>
      </c>
      <c r="D12" s="59">
        <f>ზარალები!D12+'ზარალები 100% გადაზღვ.'!D12</f>
        <v>0</v>
      </c>
      <c r="E12" s="59">
        <f>ზარალები!E12+'ზარალები 100% გადაზღვ.'!E12</f>
        <v>0</v>
      </c>
      <c r="F12" s="59">
        <f>ზარალები!F12+'ზარალები 100% გადაზღვ.'!F12</f>
        <v>0</v>
      </c>
      <c r="G12" s="59">
        <f>ზარალები!G12+'ზარალები 100% გადაზღვ.'!G12</f>
        <v>0</v>
      </c>
      <c r="H12" s="32">
        <f>ზარალები!H12+'ზარალები 100% გადაზღვ.'!H12</f>
        <v>0</v>
      </c>
      <c r="I12" s="32">
        <f>ზარალები!I12+'ზარალები 100% გადაზღვ.'!I12</f>
        <v>0</v>
      </c>
      <c r="J12" s="59">
        <f>ზარალები!J12+'ზარალები 100% გადაზღვ.'!J12</f>
        <v>0</v>
      </c>
      <c r="K12" s="59">
        <f>ზარალები!K12+'ზარალები 100% გადაზღვ.'!K12</f>
        <v>0</v>
      </c>
      <c r="L12" s="62">
        <f>ზარალები!L12+'ზარალები 100% გადაზღვ.'!L12</f>
        <v>0</v>
      </c>
    </row>
    <row r="13" spans="1:12" ht="15" thickBot="1">
      <c r="A13" s="176"/>
      <c r="B13" s="145" t="s">
        <v>47</v>
      </c>
      <c r="C13" s="58">
        <f>ზარალები!C13+'ზარალები 100% გადაზღვ.'!C13</f>
        <v>0</v>
      </c>
      <c r="D13" s="59">
        <f>ზარალები!D13+'ზარალები 100% გადაზღვ.'!D13</f>
        <v>0</v>
      </c>
      <c r="E13" s="59">
        <f>ზარალები!E13+'ზარალები 100% გადაზღვ.'!E13</f>
        <v>0</v>
      </c>
      <c r="F13" s="59">
        <f>ზარალები!F13+'ზარალები 100% გადაზღვ.'!F13</f>
        <v>0</v>
      </c>
      <c r="G13" s="59">
        <f>ზარალები!G13+'ზარალები 100% გადაზღვ.'!G13</f>
        <v>0</v>
      </c>
      <c r="H13" s="32">
        <f>ზარალები!H13+'ზარალები 100% გადაზღვ.'!H13</f>
        <v>0</v>
      </c>
      <c r="I13" s="32">
        <f>ზარალები!I13+'ზარალები 100% გადაზღვ.'!I13</f>
        <v>0</v>
      </c>
      <c r="J13" s="59">
        <f>ზარალები!J13+'ზარალები 100% გადაზღვ.'!J13</f>
        <v>0</v>
      </c>
      <c r="K13" s="59">
        <f>ზარალები!K13+'ზარალები 100% გადაზღვ.'!K13</f>
        <v>0</v>
      </c>
      <c r="L13" s="62">
        <f>ზარალები!L13+'ზარალები 100% გადაზღვ.'!L13</f>
        <v>0</v>
      </c>
    </row>
    <row r="14" spans="1:12" ht="15" thickBot="1">
      <c r="A14" s="142" t="s">
        <v>72</v>
      </c>
      <c r="B14" s="37" t="s">
        <v>4</v>
      </c>
      <c r="C14" s="77">
        <f>ზარალები!C14+'ზარალები 100% გადაზღვ.'!C14</f>
        <v>14</v>
      </c>
      <c r="D14" s="68">
        <f>ზარალები!D14+'ზარალები 100% გადაზღვ.'!D14</f>
        <v>12294.71</v>
      </c>
      <c r="E14" s="68">
        <f>ზარალები!E14+'ზარალები 100% გადაზღვ.'!E14</f>
        <v>0</v>
      </c>
      <c r="F14" s="68">
        <f>ზარალები!F14+'ზარალები 100% გადაზღვ.'!F14</f>
        <v>0</v>
      </c>
      <c r="G14" s="68">
        <f>ზარალები!G14+'ზარალები 100% გადაზღვ.'!G14</f>
        <v>0</v>
      </c>
      <c r="H14" s="31">
        <f>ზარალები!H14+'ზარალები 100% გადაზღვ.'!H14</f>
        <v>12294.71</v>
      </c>
      <c r="I14" s="31">
        <f>ზარალები!I14+'ზარალები 100% გადაზღვ.'!I14</f>
        <v>12294.71</v>
      </c>
      <c r="J14" s="68">
        <f>ზარალები!J14+'ზარალები 100% გადაზღვ.'!J14</f>
        <v>2</v>
      </c>
      <c r="K14" s="68">
        <f>ზარალები!K14+'ზარალები 100% გადაზღვ.'!K14</f>
        <v>905.69</v>
      </c>
      <c r="L14" s="71">
        <f>ზარალები!L14+'ზარალები 100% გადაზღვ.'!L14</f>
        <v>0</v>
      </c>
    </row>
    <row r="15" spans="1:12" ht="15" thickBot="1">
      <c r="A15" s="177" t="s">
        <v>73</v>
      </c>
      <c r="B15" s="146" t="s">
        <v>3</v>
      </c>
      <c r="C15" s="72">
        <f>ზარალები!C15+'ზარალები 100% გადაზღვ.'!C15</f>
        <v>9</v>
      </c>
      <c r="D15" s="73">
        <f>ზარალები!D15+'ზარალები 100% გადაზღვ.'!D15</f>
        <v>0</v>
      </c>
      <c r="E15" s="73">
        <f>ზარალები!E15+'ზარალები 100% გადაზღვ.'!E15</f>
        <v>0</v>
      </c>
      <c r="F15" s="73">
        <f>ზარალები!F15+'ზარალები 100% გადაზღვ.'!F15</f>
        <v>0</v>
      </c>
      <c r="G15" s="73">
        <f>ზარალები!G15+'ზარალები 100% გადაზღვ.'!G15</f>
        <v>0</v>
      </c>
      <c r="H15" s="31">
        <f>ზარალები!H15+'ზარალები 100% გადაზღვ.'!H15</f>
        <v>0</v>
      </c>
      <c r="I15" s="31">
        <f>ზარალები!I15+'ზარალები 100% გადაზღვ.'!I15</f>
        <v>0</v>
      </c>
      <c r="J15" s="73">
        <f>ზარალები!J15+'ზარალები 100% გადაზღვ.'!J15</f>
        <v>3</v>
      </c>
      <c r="K15" s="73">
        <f>ზარალები!K15+'ზარალები 100% გადაზღვ.'!K15</f>
        <v>5000</v>
      </c>
      <c r="L15" s="74">
        <f>ზარალები!L15+'ზარალები 100% გადაზღვ.'!L15</f>
        <v>0</v>
      </c>
    </row>
    <row r="16" spans="1:12" s="2" customFormat="1" ht="14.4">
      <c r="A16" s="174"/>
      <c r="B16" s="147" t="s">
        <v>48</v>
      </c>
      <c r="C16" s="53">
        <f>ზარალები!C16+'ზარალები 100% გადაზღვ.'!C16</f>
        <v>9</v>
      </c>
      <c r="D16" s="54">
        <f>ზარალები!D16+'ზარალები 100% გადაზღვ.'!D16</f>
        <v>1000</v>
      </c>
      <c r="E16" s="54">
        <f>ზარალები!E16+'ზარალები 100% გადაზღვ.'!E16</f>
        <v>0</v>
      </c>
      <c r="F16" s="54">
        <f>ზარალები!F16+'ზარალები 100% გადაზღვ.'!F16</f>
        <v>0</v>
      </c>
      <c r="G16" s="54">
        <f>ზარალები!G16+'ზარალები 100% გადაზღვ.'!G16</f>
        <v>0</v>
      </c>
      <c r="H16" s="89">
        <f>ზარალები!H16+'ზარალები 100% გადაზღვ.'!H16</f>
        <v>1000</v>
      </c>
      <c r="I16" s="89">
        <f>ზარალები!I16+'ზარალები 100% გადაზღვ.'!I16</f>
        <v>1000</v>
      </c>
      <c r="J16" s="54">
        <f>ზარალები!J16+'ზარალები 100% გადაზღვ.'!J16</f>
        <v>3</v>
      </c>
      <c r="K16" s="54">
        <f>ზარალები!K16+'ზარალები 100% გადაზღვ.'!K16</f>
        <v>5000</v>
      </c>
      <c r="L16" s="57">
        <f>ზარალები!L16+'ზარალები 100% გადაზღვ.'!L16</f>
        <v>0</v>
      </c>
    </row>
    <row r="17" spans="1:12" s="2" customFormat="1" ht="28.2" thickBot="1">
      <c r="A17" s="176"/>
      <c r="B17" s="148" t="s">
        <v>49</v>
      </c>
      <c r="C17" s="63">
        <f>ზარალები!C17+'ზარალები 100% გადაზღვ.'!C17</f>
        <v>0</v>
      </c>
      <c r="D17" s="64">
        <f>ზარალები!D17+'ზარალები 100% გადაზღვ.'!D17</f>
        <v>-1000</v>
      </c>
      <c r="E17" s="64">
        <f>ზარალები!E17+'ზარალები 100% გადაზღვ.'!E17</f>
        <v>0</v>
      </c>
      <c r="F17" s="64">
        <f>ზარალები!F17+'ზარალები 100% გადაზღვ.'!F17</f>
        <v>0</v>
      </c>
      <c r="G17" s="64">
        <f>ზარალები!G17+'ზარალები 100% გადაზღვ.'!G17</f>
        <v>0</v>
      </c>
      <c r="H17" s="90">
        <f>ზარალები!H17+'ზარალები 100% გადაზღვ.'!H17</f>
        <v>-1000</v>
      </c>
      <c r="I17" s="90">
        <f>ზარალები!I17+'ზარალები 100% გადაზღვ.'!I17</f>
        <v>-1000</v>
      </c>
      <c r="J17" s="64">
        <f>ზარალები!J17+'ზარალები 100% გადაზღვ.'!J17</f>
        <v>0</v>
      </c>
      <c r="K17" s="64">
        <f>ზარალები!K17+'ზარალები 100% გადაზღვ.'!K17</f>
        <v>0</v>
      </c>
      <c r="L17" s="66">
        <f>ზარალები!L17+'ზარალები 100% გადაზღვ.'!L17</f>
        <v>0</v>
      </c>
    </row>
    <row r="18" spans="1:12" ht="15.75" customHeight="1" thickBot="1">
      <c r="A18" s="142" t="s">
        <v>74</v>
      </c>
      <c r="B18" s="37" t="s">
        <v>5</v>
      </c>
      <c r="C18" s="77">
        <f>ზარალები!C18+'ზარალები 100% გადაზღვ.'!C18</f>
        <v>712813</v>
      </c>
      <c r="D18" s="68">
        <f>ზარალები!D18+'ზარალები 100% გადაზღვ.'!D18</f>
        <v>22226063.189999998</v>
      </c>
      <c r="E18" s="68">
        <f>ზარალები!E18+'ზარალები 100% გადაზღვ.'!E18</f>
        <v>0</v>
      </c>
      <c r="F18" s="68">
        <f>ზარალები!F18+'ზარალები 100% გადაზღვ.'!F18</f>
        <v>0</v>
      </c>
      <c r="G18" s="68">
        <f>ზარალები!G18+'ზარალები 100% გადაზღვ.'!G18</f>
        <v>0</v>
      </c>
      <c r="H18" s="31">
        <f>ზარალები!H18+'ზარალები 100% გადაზღვ.'!H18</f>
        <v>22226063.189999998</v>
      </c>
      <c r="I18" s="31">
        <f>ზარალები!I18+'ზარალები 100% გადაზღვ.'!I18</f>
        <v>22226063.189999998</v>
      </c>
      <c r="J18" s="68">
        <f>ზარალები!J18+'ზარალები 100% გადაზღვ.'!J18</f>
        <v>482202</v>
      </c>
      <c r="K18" s="68">
        <f>ზარალები!K18+'ზარალები 100% გადაზღვ.'!K18</f>
        <v>19812192.920399856</v>
      </c>
      <c r="L18" s="71">
        <f>ზარალები!L18+'ზარალები 100% გადაზღვ.'!L18</f>
        <v>0</v>
      </c>
    </row>
    <row r="19" spans="1:12" ht="28.2" thickBot="1">
      <c r="A19" s="178" t="s">
        <v>75</v>
      </c>
      <c r="B19" s="35" t="s">
        <v>50</v>
      </c>
      <c r="C19" s="72">
        <f>ზარალები!C19+'ზარალები 100% გადაზღვ.'!C19</f>
        <v>6147</v>
      </c>
      <c r="D19" s="73">
        <f>ზარალები!D19+'ზარალები 100% გადაზღვ.'!D19</f>
        <v>7378987.4900000002</v>
      </c>
      <c r="E19" s="73">
        <f>ზარალები!E19+'ზარალები 100% გადაზღვ.'!E19</f>
        <v>5326822.2779999999</v>
      </c>
      <c r="F19" s="73">
        <f>ზარალები!F19+'ზარალები 100% გადაზღვ.'!F19</f>
        <v>261772.28</v>
      </c>
      <c r="G19" s="73">
        <f>ზარალები!G19+'ზარალები 100% გადაზღვ.'!G19</f>
        <v>244708.76</v>
      </c>
      <c r="H19" s="31">
        <f>ზარალები!H19+'ზარალები 100% გადაზღვ.'!H19</f>
        <v>7117215.21</v>
      </c>
      <c r="I19" s="31">
        <f>ზარალები!I19+'ზარალები 100% გადაზღვ.'!I19</f>
        <v>1807456.4520000003</v>
      </c>
      <c r="J19" s="73">
        <f>ზარალები!J19+'ზარალები 100% გადაზღვ.'!J19</f>
        <v>5932</v>
      </c>
      <c r="K19" s="73">
        <f>ზარალები!K19+'ზარალები 100% გადაზღვ.'!K19</f>
        <v>7302858.0399999991</v>
      </c>
      <c r="L19" s="74">
        <f>ზარალები!L19+'ზარალები 100% გადაზღვ.'!L19</f>
        <v>5338023.62</v>
      </c>
    </row>
    <row r="20" spans="1:12" s="2" customFormat="1" ht="14.4">
      <c r="A20" s="179"/>
      <c r="B20" s="39" t="s">
        <v>6</v>
      </c>
      <c r="C20" s="93">
        <f>ზარალები!C20+'ზარალები 100% გადაზღვ.'!C20</f>
        <v>6147</v>
      </c>
      <c r="D20" s="54">
        <f>ზარალები!D20+'ზარალები 100% გადაზღვ.'!D20</f>
        <v>7378987.4900000002</v>
      </c>
      <c r="E20" s="54">
        <f>ზარალები!E20+'ზარალები 100% გადაზღვ.'!E20</f>
        <v>5326822.2779999999</v>
      </c>
      <c r="F20" s="54">
        <f>ზარალები!F20+'ზარალები 100% გადაზღვ.'!F20</f>
        <v>261772.28</v>
      </c>
      <c r="G20" s="54">
        <f>ზარალები!G20+'ზარალები 100% გადაზღვ.'!G20</f>
        <v>244708.76</v>
      </c>
      <c r="H20" s="89">
        <f>ზარალები!H20+'ზარალები 100% გადაზღვ.'!H20</f>
        <v>7117215.21</v>
      </c>
      <c r="I20" s="89">
        <f>ზარალები!I20+'ზარალები 100% გადაზღვ.'!I20</f>
        <v>1807456.4520000003</v>
      </c>
      <c r="J20" s="54">
        <f>ზარალები!J20+'ზარალები 100% გადაზღვ.'!J20</f>
        <v>5932</v>
      </c>
      <c r="K20" s="54">
        <f>ზარალები!K20+'ზარალები 100% გადაზღვ.'!K20</f>
        <v>7302858.0399999991</v>
      </c>
      <c r="L20" s="57">
        <f>ზარალები!L20+'ზარალები 100% გადაზღვ.'!L20</f>
        <v>5338023.62</v>
      </c>
    </row>
    <row r="21" spans="1:12" s="2" customFormat="1" ht="15" thickBot="1">
      <c r="A21" s="176"/>
      <c r="B21" s="40" t="s">
        <v>7</v>
      </c>
      <c r="C21" s="95">
        <f>ზარალები!C21+'ზარალები 100% გადაზღვ.'!C21</f>
        <v>0</v>
      </c>
      <c r="D21" s="64">
        <f>ზარალები!D21+'ზარალები 100% გადაზღვ.'!D21</f>
        <v>0</v>
      </c>
      <c r="E21" s="64">
        <f>ზარალები!E21+'ზარალები 100% გადაზღვ.'!E21</f>
        <v>0</v>
      </c>
      <c r="F21" s="64">
        <f>ზარალები!F21+'ზარალები 100% გადაზღვ.'!F21</f>
        <v>0</v>
      </c>
      <c r="G21" s="64">
        <f>ზარალები!G21+'ზარალები 100% გადაზღვ.'!G21</f>
        <v>0</v>
      </c>
      <c r="H21" s="90">
        <f>ზარალები!H21+'ზარალები 100% გადაზღვ.'!H21</f>
        <v>0</v>
      </c>
      <c r="I21" s="90">
        <f>ზარალები!I21+'ზარალები 100% გადაზღვ.'!I21</f>
        <v>0</v>
      </c>
      <c r="J21" s="64">
        <f>ზარალები!J21+'ზარალები 100% გადაზღვ.'!J21</f>
        <v>0</v>
      </c>
      <c r="K21" s="64">
        <f>ზარალები!K21+'ზარალები 100% გადაზღვ.'!K21</f>
        <v>0</v>
      </c>
      <c r="L21" s="66">
        <f>ზარალები!L21+'ზარალები 100% გადაზღვ.'!L21</f>
        <v>0</v>
      </c>
    </row>
    <row r="22" spans="1:12" ht="28.2" thickBot="1">
      <c r="A22" s="178" t="s">
        <v>76</v>
      </c>
      <c r="B22" s="35" t="s">
        <v>51</v>
      </c>
      <c r="C22" s="72">
        <f>ზარალები!C22+'ზარალები 100% გადაზღვ.'!C22</f>
        <v>2090</v>
      </c>
      <c r="D22" s="73">
        <f>ზარალები!D22+'ზარალები 100% გადაზღვ.'!D22</f>
        <v>1684244.1095424839</v>
      </c>
      <c r="E22" s="73">
        <f>ზარალები!E22+'ზარალები 100% გადაზღვ.'!E22</f>
        <v>1091256.848</v>
      </c>
      <c r="F22" s="73">
        <f>ზარალები!F22+'ზარალები 100% გადაზღვ.'!F22</f>
        <v>0</v>
      </c>
      <c r="G22" s="73">
        <f>ზარალები!G22+'ზარალები 100% გადაზღვ.'!G22</f>
        <v>0</v>
      </c>
      <c r="H22" s="31">
        <f>ზარალები!H22+'ზარალები 100% გადაზღვ.'!H22</f>
        <v>1684244.1095424839</v>
      </c>
      <c r="I22" s="31">
        <f>ზარალები!I22+'ზარალები 100% გადაზღვ.'!I22</f>
        <v>592987.26154248393</v>
      </c>
      <c r="J22" s="73">
        <f>ზარალები!J22+'ზარალები 100% გადაზღვ.'!J22</f>
        <v>1782</v>
      </c>
      <c r="K22" s="73">
        <f>ზარალები!K22+'ზარალები 100% გადაზღვ.'!K22</f>
        <v>1515043.8535380117</v>
      </c>
      <c r="L22" s="74">
        <f>ზარალები!L22+'ზარალები 100% გადაზღვ.'!L22</f>
        <v>967078.34</v>
      </c>
    </row>
    <row r="23" spans="1:12" ht="27.6">
      <c r="A23" s="179"/>
      <c r="B23" s="39" t="s">
        <v>8</v>
      </c>
      <c r="C23" s="93">
        <f>ზარალები!C23+'ზარალები 100% გადაზღვ.'!C23</f>
        <v>1231</v>
      </c>
      <c r="D23" s="54">
        <f>ზარალები!D23+'ზარალები 100% გადაზღვ.'!D23</f>
        <v>188922.49954248377</v>
      </c>
      <c r="E23" s="54">
        <f>ზარალები!E23+'ზარალები 100% გადაზღვ.'!E23</f>
        <v>0</v>
      </c>
      <c r="F23" s="54">
        <f>ზარალები!F23+'ზარალები 100% გადაზღვ.'!F23</f>
        <v>0</v>
      </c>
      <c r="G23" s="54">
        <f>ზარალები!G23+'ზარალები 100% გადაზღვ.'!G23</f>
        <v>0</v>
      </c>
      <c r="H23" s="89">
        <f>ზარალები!H23+'ზარალები 100% გადაზღვ.'!H23</f>
        <v>188922.49954248377</v>
      </c>
      <c r="I23" s="89">
        <f>ზარალები!I23+'ზარალები 100% გადაზღვ.'!I23</f>
        <v>188922.49954248377</v>
      </c>
      <c r="J23" s="54">
        <f>ზარალები!J23+'ზარალები 100% გადაზღვ.'!J23</f>
        <v>1094</v>
      </c>
      <c r="K23" s="54">
        <f>ზარალები!K23+'ზარალები 100% გადაზღვ.'!K23</f>
        <v>217220.24353801185</v>
      </c>
      <c r="L23" s="57">
        <f>ზარალები!L23+'ზარალები 100% გადაზღვ.'!L23</f>
        <v>0</v>
      </c>
    </row>
    <row r="24" spans="1:12" ht="27.6">
      <c r="A24" s="175"/>
      <c r="B24" s="41" t="s">
        <v>9</v>
      </c>
      <c r="C24" s="94">
        <f>ზარალები!C24+'ზარალები 100% გადაზღვ.'!C24</f>
        <v>859</v>
      </c>
      <c r="D24" s="59">
        <f>ზარალები!D24+'ზარალები 100% გადაზღვ.'!D24</f>
        <v>1495321.61</v>
      </c>
      <c r="E24" s="59">
        <f>ზარალები!E24+'ზარალები 100% გადაზღვ.'!E24</f>
        <v>1091256.848</v>
      </c>
      <c r="F24" s="59">
        <f>ზარალები!F24+'ზარალები 100% გადაზღვ.'!F24</f>
        <v>0</v>
      </c>
      <c r="G24" s="59">
        <f>ზარალები!G24+'ზარალები 100% გადაზღვ.'!G24</f>
        <v>0</v>
      </c>
      <c r="H24" s="32">
        <f>ზარალები!H24+'ზარალები 100% გადაზღვ.'!H24</f>
        <v>1495321.61</v>
      </c>
      <c r="I24" s="32">
        <f>ზარალები!I24+'ზარალები 100% გადაზღვ.'!I24</f>
        <v>404064.7620000001</v>
      </c>
      <c r="J24" s="59">
        <f>ზარალები!J24+'ზარალები 100% გადაზღვ.'!J24</f>
        <v>688</v>
      </c>
      <c r="K24" s="59">
        <f>ზარალები!K24+'ზარალები 100% გადაზღვ.'!K24</f>
        <v>1297823.6099999999</v>
      </c>
      <c r="L24" s="62">
        <f>ზარალები!L24+'ზარალები 100% გადაზღვ.'!L24</f>
        <v>967078.34</v>
      </c>
    </row>
    <row r="25" spans="1:12" ht="28.2" thickBot="1">
      <c r="A25" s="180"/>
      <c r="B25" s="40" t="s">
        <v>10</v>
      </c>
      <c r="C25" s="96">
        <f>ზარალები!C25+'ზარალები 100% გადაზღვ.'!C25</f>
        <v>0</v>
      </c>
      <c r="D25" s="83">
        <f>ზარალები!D25+'ზარალები 100% გადაზღვ.'!D25</f>
        <v>0</v>
      </c>
      <c r="E25" s="83">
        <f>ზარალები!E25+'ზარალები 100% გადაზღვ.'!E25</f>
        <v>0</v>
      </c>
      <c r="F25" s="83">
        <f>ზარალები!F25+'ზარალები 100% გადაზღვ.'!F25</f>
        <v>0</v>
      </c>
      <c r="G25" s="83">
        <f>ზარალები!G25+'ზარალები 100% გადაზღვ.'!G25</f>
        <v>0</v>
      </c>
      <c r="H25" s="90">
        <f>ზარალები!H25+'ზარალები 100% გადაზღვ.'!H25</f>
        <v>0</v>
      </c>
      <c r="I25" s="90">
        <f>ზარალები!I25+'ზარალები 100% გადაზღვ.'!I25</f>
        <v>0</v>
      </c>
      <c r="J25" s="83">
        <f>ზარალები!J25+'ზარალები 100% გადაზღვ.'!J25</f>
        <v>0</v>
      </c>
      <c r="K25" s="83">
        <f>ზარალები!K25+'ზარალები 100% გადაზღვ.'!K25</f>
        <v>0</v>
      </c>
      <c r="L25" s="84">
        <f>ზარალები!L25+'ზარალები 100% გადაზღვ.'!L25</f>
        <v>0</v>
      </c>
    </row>
    <row r="26" spans="1:12" s="2" customFormat="1" ht="15" thickBot="1">
      <c r="A26" s="178" t="s">
        <v>77</v>
      </c>
      <c r="B26" s="34" t="s">
        <v>11</v>
      </c>
      <c r="C26" s="77">
        <f>ზარალები!C26+'ზარალები 100% გადაზღვ.'!C26</f>
        <v>0</v>
      </c>
      <c r="D26" s="68">
        <f>ზარალები!D26+'ზარალები 100% გადაზღვ.'!D26</f>
        <v>0</v>
      </c>
      <c r="E26" s="68">
        <f>ზარალები!E26+'ზარალები 100% გადაზღვ.'!E26</f>
        <v>0</v>
      </c>
      <c r="F26" s="68">
        <f>ზარალები!F26+'ზარალები 100% გადაზღვ.'!F26</f>
        <v>0</v>
      </c>
      <c r="G26" s="68">
        <f>ზარალები!G26+'ზარალები 100% გადაზღვ.'!G26</f>
        <v>0</v>
      </c>
      <c r="H26" s="31">
        <f>ზარალები!H26+'ზარალები 100% გადაზღვ.'!H26</f>
        <v>0</v>
      </c>
      <c r="I26" s="31">
        <f>ზარალები!I26+'ზარალები 100% გადაზღვ.'!I26</f>
        <v>0</v>
      </c>
      <c r="J26" s="68">
        <f>ზარალები!J26+'ზარალები 100% გადაზღვ.'!J26</f>
        <v>0</v>
      </c>
      <c r="K26" s="68">
        <f>ზარალები!K26+'ზარალები 100% გადაზღვ.'!K26</f>
        <v>0</v>
      </c>
      <c r="L26" s="71">
        <f>ზარალები!L26+'ზარალები 100% გადაზღვ.'!L26</f>
        <v>0</v>
      </c>
    </row>
    <row r="27" spans="1:12" ht="28.2" thickBot="1">
      <c r="A27" s="178" t="s">
        <v>78</v>
      </c>
      <c r="B27" s="33" t="s">
        <v>52</v>
      </c>
      <c r="C27" s="77">
        <f>ზარალები!C27+'ზარალები 100% გადაზღვ.'!C27</f>
        <v>0</v>
      </c>
      <c r="D27" s="68">
        <f>ზარალები!D27+'ზარალები 100% გადაზღვ.'!D27</f>
        <v>0</v>
      </c>
      <c r="E27" s="68">
        <f>ზარალები!E27+'ზარალები 100% გადაზღვ.'!E27</f>
        <v>0</v>
      </c>
      <c r="F27" s="68">
        <f>ზარალები!F27+'ზარალები 100% გადაზღვ.'!F27</f>
        <v>0</v>
      </c>
      <c r="G27" s="68">
        <f>ზარალები!G27+'ზარალები 100% გადაზღვ.'!G27</f>
        <v>0</v>
      </c>
      <c r="H27" s="31">
        <f>ზარალები!H27+'ზარალები 100% გადაზღვ.'!H27</f>
        <v>0</v>
      </c>
      <c r="I27" s="31">
        <f>ზარალები!I27+'ზარალები 100% გადაზღვ.'!I27</f>
        <v>0</v>
      </c>
      <c r="J27" s="68">
        <f>ზარალები!J27+'ზარალები 100% გადაზღვ.'!J27</f>
        <v>0</v>
      </c>
      <c r="K27" s="68">
        <f>ზარალები!K27+'ზარალები 100% გადაზღვ.'!K27</f>
        <v>0</v>
      </c>
      <c r="L27" s="71">
        <f>ზარალები!L27+'ზარალები 100% გადაზღვ.'!L27</f>
        <v>0</v>
      </c>
    </row>
    <row r="28" spans="1:12" ht="28.2" thickBot="1">
      <c r="A28" s="178" t="s">
        <v>79</v>
      </c>
      <c r="B28" s="35" t="s">
        <v>12</v>
      </c>
      <c r="C28" s="72">
        <f>ზარალები!C28+'ზარალები 100% გადაზღვ.'!C28</f>
        <v>0</v>
      </c>
      <c r="D28" s="73">
        <f>ზარალები!D28+'ზარალები 100% გადაზღვ.'!D28</f>
        <v>0</v>
      </c>
      <c r="E28" s="73">
        <f>ზარალები!E28+'ზარალები 100% გადაზღვ.'!E28</f>
        <v>0</v>
      </c>
      <c r="F28" s="73">
        <f>ზარალები!F28+'ზარალები 100% გადაზღვ.'!F28</f>
        <v>0</v>
      </c>
      <c r="G28" s="73">
        <f>ზარალები!G28+'ზარალები 100% გადაზღვ.'!G28</f>
        <v>0</v>
      </c>
      <c r="H28" s="31">
        <f>ზარალები!H28+'ზარალები 100% გადაზღვ.'!H28</f>
        <v>0</v>
      </c>
      <c r="I28" s="31">
        <f>ზარალები!I28+'ზარალები 100% გადაზღვ.'!I28</f>
        <v>0</v>
      </c>
      <c r="J28" s="73">
        <f>ზარალები!J28+'ზარალები 100% გადაზღვ.'!J28</f>
        <v>0</v>
      </c>
      <c r="K28" s="73">
        <f>ზარალები!K28+'ზარალები 100% გადაზღვ.'!K28</f>
        <v>0</v>
      </c>
      <c r="L28" s="74">
        <f>ზარალები!L28+'ზარალები 100% გადაზღვ.'!L28</f>
        <v>0</v>
      </c>
    </row>
    <row r="29" spans="1:12" ht="14.4">
      <c r="A29" s="179"/>
      <c r="B29" s="39" t="s">
        <v>24</v>
      </c>
      <c r="C29" s="93">
        <f>ზარალები!C29+'ზარალები 100% გადაზღვ.'!C29</f>
        <v>0</v>
      </c>
      <c r="D29" s="54">
        <f>ზარალები!D29+'ზარალები 100% გადაზღვ.'!D29</f>
        <v>0</v>
      </c>
      <c r="E29" s="54">
        <f>ზარალები!E29+'ზარალები 100% გადაზღვ.'!E29</f>
        <v>0</v>
      </c>
      <c r="F29" s="54">
        <f>ზარალები!F29+'ზარალები 100% გადაზღვ.'!F29</f>
        <v>0</v>
      </c>
      <c r="G29" s="54">
        <f>ზარალები!G29+'ზარალები 100% გადაზღვ.'!G29</f>
        <v>0</v>
      </c>
      <c r="H29" s="89">
        <f>ზარალები!H29+'ზარალები 100% გადაზღვ.'!H29</f>
        <v>0</v>
      </c>
      <c r="I29" s="89">
        <f>ზარალები!I29+'ზარალები 100% გადაზღვ.'!I29</f>
        <v>0</v>
      </c>
      <c r="J29" s="54">
        <f>ზარალები!J29+'ზარალები 100% გადაზღვ.'!J29</f>
        <v>0</v>
      </c>
      <c r="K29" s="54">
        <f>ზარალები!K29+'ზარალები 100% გადაზღვ.'!K29</f>
        <v>0</v>
      </c>
      <c r="L29" s="57">
        <f>ზარალები!L29+'ზარალები 100% გადაზღვ.'!L29</f>
        <v>0</v>
      </c>
    </row>
    <row r="30" spans="1:12" ht="28.2" thickBot="1">
      <c r="A30" s="176"/>
      <c r="B30" s="40" t="s">
        <v>53</v>
      </c>
      <c r="C30" s="95">
        <f>ზარალები!C30+'ზარალები 100% გადაზღვ.'!C30</f>
        <v>0</v>
      </c>
      <c r="D30" s="64">
        <f>ზარალები!D30+'ზარალები 100% გადაზღვ.'!D30</f>
        <v>0</v>
      </c>
      <c r="E30" s="64">
        <f>ზარალები!E30+'ზარალები 100% გადაზღვ.'!E30</f>
        <v>0</v>
      </c>
      <c r="F30" s="64">
        <f>ზარალები!F30+'ზარალები 100% გადაზღვ.'!F30</f>
        <v>0</v>
      </c>
      <c r="G30" s="64">
        <f>ზარალები!G30+'ზარალები 100% გადაზღვ.'!G30</f>
        <v>0</v>
      </c>
      <c r="H30" s="90">
        <f>ზარალები!H30+'ზარალები 100% გადაზღვ.'!H30</f>
        <v>0</v>
      </c>
      <c r="I30" s="90">
        <f>ზარალები!I30+'ზარალები 100% გადაზღვ.'!I30</f>
        <v>0</v>
      </c>
      <c r="J30" s="64">
        <f>ზარალები!J30+'ზარალები 100% გადაზღვ.'!J30</f>
        <v>0</v>
      </c>
      <c r="K30" s="64">
        <f>ზარალები!K30+'ზარალები 100% გადაზღვ.'!K30</f>
        <v>0</v>
      </c>
      <c r="L30" s="66">
        <f>ზარალები!L30+'ზარალები 100% გადაზღვ.'!L30</f>
        <v>0</v>
      </c>
    </row>
    <row r="31" spans="1:12" s="2" customFormat="1" ht="28.2" thickBot="1">
      <c r="A31" s="178" t="s">
        <v>80</v>
      </c>
      <c r="B31" s="35" t="s">
        <v>54</v>
      </c>
      <c r="C31" s="77">
        <f>ზარალები!C31+'ზარალები 100% გადაზღვ.'!C31</f>
        <v>0</v>
      </c>
      <c r="D31" s="68">
        <f>ზარალები!D31+'ზარალები 100% გადაზღვ.'!D31</f>
        <v>0</v>
      </c>
      <c r="E31" s="68">
        <f>ზარალები!E31+'ზარალები 100% გადაზღვ.'!E31</f>
        <v>0</v>
      </c>
      <c r="F31" s="68">
        <f>ზარალები!F31+'ზარალები 100% გადაზღვ.'!F31</f>
        <v>0</v>
      </c>
      <c r="G31" s="68">
        <f>ზარალები!G31+'ზარალები 100% გადაზღვ.'!G31</f>
        <v>0</v>
      </c>
      <c r="H31" s="31">
        <f>ზარალები!H31+'ზარალები 100% გადაზღვ.'!H31</f>
        <v>0</v>
      </c>
      <c r="I31" s="31">
        <f>ზარალები!I31+'ზარალები 100% გადაზღვ.'!I31</f>
        <v>0</v>
      </c>
      <c r="J31" s="68">
        <f>ზარალები!J31+'ზარალები 100% გადაზღვ.'!J31</f>
        <v>0</v>
      </c>
      <c r="K31" s="68">
        <f>ზარალები!K31+'ზარალები 100% გადაზღვ.'!K31</f>
        <v>0</v>
      </c>
      <c r="L31" s="71">
        <f>ზარალები!L31+'ზარალები 100% გადაზღვ.'!L31</f>
        <v>0</v>
      </c>
    </row>
    <row r="32" spans="1:12" s="2" customFormat="1" ht="28.2" thickBot="1">
      <c r="A32" s="178" t="s">
        <v>81</v>
      </c>
      <c r="B32" s="35" t="s">
        <v>13</v>
      </c>
      <c r="C32" s="72">
        <f>ზარალები!C32+'ზარალები 100% გადაზღვ.'!C32</f>
        <v>0</v>
      </c>
      <c r="D32" s="73">
        <f>ზარალები!D32+'ზარალები 100% გადაზღვ.'!D32</f>
        <v>0</v>
      </c>
      <c r="E32" s="73">
        <f>ზარალები!E32+'ზარალები 100% გადაზღვ.'!E32</f>
        <v>0</v>
      </c>
      <c r="F32" s="73">
        <f>ზარალები!F32+'ზარალები 100% გადაზღვ.'!F32</f>
        <v>0</v>
      </c>
      <c r="G32" s="73">
        <f>ზარალები!G32+'ზარალები 100% გადაზღვ.'!G32</f>
        <v>0</v>
      </c>
      <c r="H32" s="31">
        <f>ზარალები!H32+'ზარალები 100% გადაზღვ.'!H32</f>
        <v>0</v>
      </c>
      <c r="I32" s="31">
        <f>ზარალები!I32+'ზარალები 100% გადაზღვ.'!I32</f>
        <v>0</v>
      </c>
      <c r="J32" s="73">
        <f>ზარალები!J32+'ზარალები 100% გადაზღვ.'!J32</f>
        <v>0</v>
      </c>
      <c r="K32" s="73">
        <f>ზარალები!K32+'ზარალები 100% გადაზღვ.'!K32</f>
        <v>0</v>
      </c>
      <c r="L32" s="74">
        <f>ზარალები!L32+'ზარალები 100% გადაზღვ.'!L32</f>
        <v>0</v>
      </c>
    </row>
    <row r="33" spans="1:12" ht="14.4">
      <c r="A33" s="179"/>
      <c r="B33" s="38" t="s">
        <v>45</v>
      </c>
      <c r="C33" s="94">
        <f>ზარალები!C33+'ზარალები 100% გადაზღვ.'!C33</f>
        <v>0</v>
      </c>
      <c r="D33" s="59">
        <f>ზარალები!D33+'ზარალები 100% გადაზღვ.'!D33</f>
        <v>0</v>
      </c>
      <c r="E33" s="59">
        <f>ზარალები!E33+'ზარალები 100% გადაზღვ.'!E33</f>
        <v>0</v>
      </c>
      <c r="F33" s="59">
        <f>ზარალები!F33+'ზარალები 100% გადაზღვ.'!F33</f>
        <v>0</v>
      </c>
      <c r="G33" s="59">
        <f>ზარალები!G33+'ზარალები 100% გადაზღვ.'!G33</f>
        <v>0</v>
      </c>
      <c r="H33" s="89">
        <f>ზარალები!H33+'ზარალები 100% გადაზღვ.'!H33</f>
        <v>0</v>
      </c>
      <c r="I33" s="89">
        <f>ზარალები!I33+'ზარალები 100% გადაზღვ.'!I33</f>
        <v>0</v>
      </c>
      <c r="J33" s="59">
        <f>ზარალები!J33+'ზარალები 100% გადაზღვ.'!J33</f>
        <v>0</v>
      </c>
      <c r="K33" s="59">
        <f>ზარალები!K33+'ზარალები 100% გადაზღვ.'!K33</f>
        <v>0</v>
      </c>
      <c r="L33" s="62">
        <f>ზარალები!L33+'ზარალები 100% გადაზღვ.'!L33</f>
        <v>0</v>
      </c>
    </row>
    <row r="34" spans="1:12" ht="28.2" thickBot="1">
      <c r="A34" s="176"/>
      <c r="B34" s="40" t="s">
        <v>55</v>
      </c>
      <c r="C34" s="95">
        <f>ზარალები!C34+'ზარალები 100% გადაზღვ.'!C34</f>
        <v>0</v>
      </c>
      <c r="D34" s="64">
        <f>ზარალები!D34+'ზარალები 100% გადაზღვ.'!D34</f>
        <v>0</v>
      </c>
      <c r="E34" s="64">
        <f>ზარალები!E34+'ზარალები 100% გადაზღვ.'!E34</f>
        <v>0</v>
      </c>
      <c r="F34" s="64">
        <f>ზარალები!F34+'ზარალები 100% გადაზღვ.'!F34</f>
        <v>0</v>
      </c>
      <c r="G34" s="64">
        <f>ზარალები!G34+'ზარალები 100% გადაზღვ.'!G34</f>
        <v>0</v>
      </c>
      <c r="H34" s="90">
        <f>ზარალები!H34+'ზარალები 100% გადაზღვ.'!H34</f>
        <v>0</v>
      </c>
      <c r="I34" s="90">
        <f>ზარალები!I34+'ზარალები 100% გადაზღვ.'!I34</f>
        <v>0</v>
      </c>
      <c r="J34" s="64">
        <f>ზარალები!J34+'ზარალები 100% გადაზღვ.'!J34</f>
        <v>0</v>
      </c>
      <c r="K34" s="64">
        <f>ზარალები!K34+'ზარალები 100% გადაზღვ.'!K34</f>
        <v>0</v>
      </c>
      <c r="L34" s="66">
        <f>ზარალები!L34+'ზარალები 100% გადაზღვ.'!L34</f>
        <v>0</v>
      </c>
    </row>
    <row r="35" spans="1:12" s="2" customFormat="1" ht="15" thickBot="1">
      <c r="A35" s="178" t="s">
        <v>82</v>
      </c>
      <c r="B35" s="34" t="s">
        <v>14</v>
      </c>
      <c r="C35" s="77">
        <f>ზარალები!C35+'ზარალები 100% გადაზღვ.'!C35</f>
        <v>0</v>
      </c>
      <c r="D35" s="68">
        <f>ზარალები!D35+'ზარალები 100% გადაზღვ.'!D35</f>
        <v>0</v>
      </c>
      <c r="E35" s="68">
        <f>ზარალები!E35+'ზარალები 100% გადაზღვ.'!E35</f>
        <v>0</v>
      </c>
      <c r="F35" s="68">
        <f>ზარალები!F35+'ზარალები 100% გადაზღვ.'!F35</f>
        <v>0</v>
      </c>
      <c r="G35" s="68">
        <f>ზარალები!G35+'ზარალები 100% გადაზღვ.'!G35</f>
        <v>0</v>
      </c>
      <c r="H35" s="31">
        <f>ზარალები!H35+'ზარალები 100% გადაზღვ.'!H35</f>
        <v>0</v>
      </c>
      <c r="I35" s="31">
        <f>ზარალები!I35+'ზარალები 100% გადაზღვ.'!I35</f>
        <v>0</v>
      </c>
      <c r="J35" s="68">
        <f>ზარალები!J35+'ზარალები 100% გადაზღვ.'!J35</f>
        <v>0</v>
      </c>
      <c r="K35" s="68">
        <f>ზარალები!K35+'ზარალები 100% გადაზღვ.'!K35</f>
        <v>0</v>
      </c>
      <c r="L35" s="71">
        <f>ზარალები!L35+'ზარალები 100% გადაზღვ.'!L35</f>
        <v>0</v>
      </c>
    </row>
    <row r="36" spans="1:12" s="2" customFormat="1" ht="28.2" thickBot="1">
      <c r="A36" s="178" t="s">
        <v>83</v>
      </c>
      <c r="B36" s="35" t="s">
        <v>56</v>
      </c>
      <c r="C36" s="77">
        <f>ზარალები!C36+'ზარალები 100% გადაზღვ.'!C36</f>
        <v>1</v>
      </c>
      <c r="D36" s="68">
        <f>ზარალები!D36+'ზარალები 100% გადაზღვ.'!D36</f>
        <v>1054.68</v>
      </c>
      <c r="E36" s="68">
        <f>ზარალები!E36+'ზარალები 100% გადაზღვ.'!E36</f>
        <v>843.74</v>
      </c>
      <c r="F36" s="68">
        <f>ზარალები!F36+'ზარალები 100% გადაზღვ.'!F36</f>
        <v>0</v>
      </c>
      <c r="G36" s="68">
        <f>ზარალები!G36+'ზარალები 100% გადაზღვ.'!G36</f>
        <v>0</v>
      </c>
      <c r="H36" s="31">
        <f>ზარალები!H36+'ზარალები 100% გადაზღვ.'!H36</f>
        <v>1054.68</v>
      </c>
      <c r="I36" s="31">
        <f>ზარალები!I36+'ზარალები 100% გადაზღვ.'!I36</f>
        <v>210.94000000000005</v>
      </c>
      <c r="J36" s="68">
        <f>ზარალები!J36+'ზარალები 100% გადაზღვ.'!J36</f>
        <v>1</v>
      </c>
      <c r="K36" s="68">
        <f>ზარალები!K36+'ზარალები 100% გადაზღვ.'!K36</f>
        <v>1054.68</v>
      </c>
      <c r="L36" s="71">
        <f>ზარალები!L36+'ზარალები 100% გადაზღვ.'!L36</f>
        <v>843.74</v>
      </c>
    </row>
    <row r="37" spans="1:12" ht="15.75" customHeight="1" thickBot="1">
      <c r="A37" s="178" t="s">
        <v>84</v>
      </c>
      <c r="B37" s="33" t="s">
        <v>15</v>
      </c>
      <c r="C37" s="77">
        <f>ზარალები!C37+'ზარალები 100% გადაზღვ.'!C37</f>
        <v>0</v>
      </c>
      <c r="D37" s="68">
        <f>ზარალები!D37+'ზარალები 100% გადაზღვ.'!D37</f>
        <v>0</v>
      </c>
      <c r="E37" s="68">
        <f>ზარალები!E37+'ზარალები 100% გადაზღვ.'!E37</f>
        <v>0</v>
      </c>
      <c r="F37" s="68">
        <f>ზარალები!F37+'ზარალები 100% გადაზღვ.'!F37</f>
        <v>0</v>
      </c>
      <c r="G37" s="68">
        <f>ზარალები!G37+'ზარალები 100% გადაზღვ.'!G37</f>
        <v>0</v>
      </c>
      <c r="H37" s="31">
        <f>ზარალები!H37+'ზარალები 100% გადაზღვ.'!H37</f>
        <v>0</v>
      </c>
      <c r="I37" s="31">
        <f>ზარალები!I37+'ზარალები 100% გადაზღვ.'!I37</f>
        <v>0</v>
      </c>
      <c r="J37" s="68">
        <f>ზარალები!J37+'ზარალები 100% გადაზღვ.'!J37</f>
        <v>0</v>
      </c>
      <c r="K37" s="68">
        <f>ზარალები!K37+'ზარალები 100% გადაზღვ.'!K37</f>
        <v>0</v>
      </c>
      <c r="L37" s="71">
        <f>ზარალები!L37+'ზარალები 100% გადაზღვ.'!L37</f>
        <v>0</v>
      </c>
    </row>
    <row r="38" spans="1:12" s="2" customFormat="1" ht="15" thickBot="1">
      <c r="A38" s="178" t="s">
        <v>85</v>
      </c>
      <c r="B38" s="33" t="s">
        <v>57</v>
      </c>
      <c r="C38" s="72">
        <f>ზარალები!C38+'ზარალები 100% გადაზღვ.'!C38</f>
        <v>0</v>
      </c>
      <c r="D38" s="73">
        <f>ზარალები!D38+'ზარალები 100% გადაზღვ.'!D38</f>
        <v>0</v>
      </c>
      <c r="E38" s="73">
        <f>ზარალები!E38+'ზარალები 100% გადაზღვ.'!E38</f>
        <v>0</v>
      </c>
      <c r="F38" s="73">
        <f>ზარალები!F38+'ზარალები 100% გადაზღვ.'!F38</f>
        <v>0</v>
      </c>
      <c r="G38" s="73">
        <f>ზარალები!G38+'ზარალები 100% გადაზღვ.'!G38</f>
        <v>0</v>
      </c>
      <c r="H38" s="31">
        <f>ზარალები!H38+'ზარალები 100% გადაზღვ.'!H38</f>
        <v>0</v>
      </c>
      <c r="I38" s="31">
        <f>ზარალები!I38+'ზარალები 100% გადაზღვ.'!I38</f>
        <v>0</v>
      </c>
      <c r="J38" s="73">
        <f>ზარალები!J38+'ზარალები 100% გადაზღვ.'!J38</f>
        <v>0</v>
      </c>
      <c r="K38" s="73">
        <f>ზარალები!K38+'ზარალები 100% გადაზღვ.'!K38</f>
        <v>0</v>
      </c>
      <c r="L38" s="74">
        <f>ზარალები!L38+'ზარალები 100% გადაზღვ.'!L38</f>
        <v>0</v>
      </c>
    </row>
    <row r="39" spans="1:12" s="2" customFormat="1" ht="27.6">
      <c r="A39" s="179"/>
      <c r="B39" s="42" t="s">
        <v>16</v>
      </c>
      <c r="C39" s="93">
        <f>ზარალები!C39+'ზარალები 100% გადაზღვ.'!C39</f>
        <v>0</v>
      </c>
      <c r="D39" s="54">
        <f>ზარალები!D39+'ზარალები 100% გადაზღვ.'!D39</f>
        <v>0</v>
      </c>
      <c r="E39" s="54">
        <f>ზარალები!E39+'ზარალები 100% გადაზღვ.'!E39</f>
        <v>0</v>
      </c>
      <c r="F39" s="54">
        <f>ზარალები!F39+'ზარალები 100% გადაზღვ.'!F39</f>
        <v>0</v>
      </c>
      <c r="G39" s="54">
        <f>ზარალები!G39+'ზარალები 100% გადაზღვ.'!G39</f>
        <v>0</v>
      </c>
      <c r="H39" s="89">
        <f>ზარალები!H39+'ზარალები 100% გადაზღვ.'!H39</f>
        <v>0</v>
      </c>
      <c r="I39" s="89">
        <f>ზარალები!I39+'ზარალები 100% გადაზღვ.'!I39</f>
        <v>0</v>
      </c>
      <c r="J39" s="54">
        <f>ზარალები!J39+'ზარალები 100% გადაზღვ.'!J39</f>
        <v>0</v>
      </c>
      <c r="K39" s="54">
        <f>ზარალები!K39+'ზარალები 100% გადაზღვ.'!K39</f>
        <v>0</v>
      </c>
      <c r="L39" s="57">
        <f>ზარალები!L39+'ზარალები 100% გადაზღვ.'!L39</f>
        <v>0</v>
      </c>
    </row>
    <row r="40" spans="1:12" s="2" customFormat="1" ht="14.4">
      <c r="A40" s="175"/>
      <c r="B40" s="41" t="s">
        <v>17</v>
      </c>
      <c r="C40" s="94">
        <f>ზარალები!C40+'ზარალები 100% გადაზღვ.'!C40</f>
        <v>0</v>
      </c>
      <c r="D40" s="59">
        <f>ზარალები!D40+'ზარალები 100% გადაზღვ.'!D40</f>
        <v>0</v>
      </c>
      <c r="E40" s="59">
        <f>ზარალები!E40+'ზარალები 100% გადაზღვ.'!E40</f>
        <v>0</v>
      </c>
      <c r="F40" s="59">
        <f>ზარალები!F40+'ზარალები 100% გადაზღვ.'!F40</f>
        <v>0</v>
      </c>
      <c r="G40" s="59">
        <f>ზარალები!G40+'ზარალები 100% გადაზღვ.'!G40</f>
        <v>0</v>
      </c>
      <c r="H40" s="32">
        <f>ზარალები!H40+'ზარალები 100% გადაზღვ.'!H40</f>
        <v>0</v>
      </c>
      <c r="I40" s="32">
        <f>ზარალები!I40+'ზარალები 100% გადაზღვ.'!I40</f>
        <v>0</v>
      </c>
      <c r="J40" s="59">
        <f>ზარალები!J40+'ზარალები 100% გადაზღვ.'!J40</f>
        <v>0</v>
      </c>
      <c r="K40" s="59">
        <f>ზარალები!K40+'ზარალები 100% გადაზღვ.'!K40</f>
        <v>0</v>
      </c>
      <c r="L40" s="62">
        <f>ზარალები!L40+'ზარალები 100% გადაზღვ.'!L40</f>
        <v>0</v>
      </c>
    </row>
    <row r="41" spans="1:12" ht="15" thickBot="1">
      <c r="A41" s="181"/>
      <c r="B41" s="43" t="s">
        <v>18</v>
      </c>
      <c r="C41" s="95">
        <f>ზარალები!C41+'ზარალები 100% გადაზღვ.'!C41</f>
        <v>0</v>
      </c>
      <c r="D41" s="64">
        <f>ზარალები!D41+'ზარალები 100% გადაზღვ.'!D41</f>
        <v>0</v>
      </c>
      <c r="E41" s="64">
        <f>ზარალები!E41+'ზარალები 100% გადაზღვ.'!E41</f>
        <v>0</v>
      </c>
      <c r="F41" s="64">
        <f>ზარალები!F41+'ზარალები 100% გადაზღვ.'!F41</f>
        <v>0</v>
      </c>
      <c r="G41" s="64">
        <f>ზარალები!G41+'ზარალები 100% გადაზღვ.'!G41</f>
        <v>0</v>
      </c>
      <c r="H41" s="90">
        <f>ზარალები!H41+'ზარალები 100% გადაზღვ.'!H41</f>
        <v>0</v>
      </c>
      <c r="I41" s="90">
        <f>ზარალები!I41+'ზარალები 100% გადაზღვ.'!I41</f>
        <v>0</v>
      </c>
      <c r="J41" s="64">
        <f>ზარალები!J41+'ზარალები 100% გადაზღვ.'!J41</f>
        <v>0</v>
      </c>
      <c r="K41" s="64">
        <f>ზარალები!K41+'ზარალები 100% გადაზღვ.'!K41</f>
        <v>0</v>
      </c>
      <c r="L41" s="66">
        <f>ზარალები!L41+'ზარალები 100% გადაზღვ.'!L41</f>
        <v>0</v>
      </c>
    </row>
    <row r="42" spans="1:12" ht="15" thickBot="1">
      <c r="A42" s="178" t="s">
        <v>86</v>
      </c>
      <c r="B42" s="33" t="s">
        <v>19</v>
      </c>
      <c r="C42" s="77">
        <f>ზარალები!C42+'ზარალები 100% გადაზღვ.'!C42</f>
        <v>0</v>
      </c>
      <c r="D42" s="68">
        <f>ზარალები!D42+'ზარალები 100% გადაზღვ.'!D42</f>
        <v>0</v>
      </c>
      <c r="E42" s="68">
        <f>ზარალები!E42+'ზარალები 100% გადაზღვ.'!E42</f>
        <v>0</v>
      </c>
      <c r="F42" s="68">
        <f>ზარალები!F42+'ზარალები 100% გადაზღვ.'!F42</f>
        <v>0</v>
      </c>
      <c r="G42" s="68">
        <f>ზარალები!G42+'ზარალები 100% გადაზღვ.'!G42</f>
        <v>0</v>
      </c>
      <c r="H42" s="31">
        <f>ზარალები!H42+'ზარალები 100% გადაზღვ.'!H42</f>
        <v>0</v>
      </c>
      <c r="I42" s="31">
        <f>ზარალები!I42+'ზარალები 100% გადაზღვ.'!I42</f>
        <v>0</v>
      </c>
      <c r="J42" s="68">
        <f>ზარალები!J42+'ზარალები 100% გადაზღვ.'!J42</f>
        <v>0</v>
      </c>
      <c r="K42" s="68">
        <f>ზარალები!K42+'ზარალები 100% გადაზღვ.'!K42</f>
        <v>0</v>
      </c>
      <c r="L42" s="71">
        <f>ზარალები!L42+'ზარალები 100% გადაზღვ.'!L42</f>
        <v>0</v>
      </c>
    </row>
    <row r="43" spans="1:12" ht="28.2" thickBot="1">
      <c r="A43" s="178" t="s">
        <v>87</v>
      </c>
      <c r="B43" s="35" t="s">
        <v>58</v>
      </c>
      <c r="C43" s="72">
        <f>ზარალები!C43+'ზარალები 100% გადაზღვ.'!C43</f>
        <v>0</v>
      </c>
      <c r="D43" s="73">
        <f>ზარალები!D43+'ზარალები 100% გადაზღვ.'!D43</f>
        <v>0</v>
      </c>
      <c r="E43" s="73">
        <f>ზარალები!E43+'ზარალები 100% გადაზღვ.'!E43</f>
        <v>0</v>
      </c>
      <c r="F43" s="73">
        <f>ზარალები!F43+'ზარალები 100% გადაზღვ.'!F43</f>
        <v>0</v>
      </c>
      <c r="G43" s="73">
        <f>ზარალები!G43+'ზარალები 100% გადაზღვ.'!G43</f>
        <v>0</v>
      </c>
      <c r="H43" s="31">
        <f>ზარალები!H43+'ზარალები 100% გადაზღვ.'!H43</f>
        <v>0</v>
      </c>
      <c r="I43" s="31">
        <f>ზარალები!I43+'ზარალები 100% გადაზღვ.'!I43</f>
        <v>0</v>
      </c>
      <c r="J43" s="73">
        <f>ზარალები!J43+'ზარალები 100% გადაზღვ.'!J43</f>
        <v>0</v>
      </c>
      <c r="K43" s="73">
        <f>ზარალები!K43+'ზარალები 100% გადაზღვ.'!K43</f>
        <v>0</v>
      </c>
      <c r="L43" s="74">
        <f>ზარალები!L43+'ზარალები 100% გადაზღვ.'!L43</f>
        <v>0</v>
      </c>
    </row>
    <row r="44" spans="1:12" s="2" customFormat="1" ht="14.4">
      <c r="A44" s="179"/>
      <c r="B44" s="44" t="s">
        <v>20</v>
      </c>
      <c r="C44" s="94">
        <f>ზარალები!C44+'ზარალები 100% გადაზღვ.'!C44</f>
        <v>0</v>
      </c>
      <c r="D44" s="59">
        <f>ზარალები!D44+'ზარალები 100% გადაზღვ.'!D44</f>
        <v>0</v>
      </c>
      <c r="E44" s="59">
        <f>ზარალები!E44+'ზარალები 100% გადაზღვ.'!E44</f>
        <v>0</v>
      </c>
      <c r="F44" s="59">
        <f>ზარალები!F44+'ზარალები 100% გადაზღვ.'!F44</f>
        <v>0</v>
      </c>
      <c r="G44" s="59">
        <f>ზარალები!G44+'ზარალები 100% გადაზღვ.'!G44</f>
        <v>0</v>
      </c>
      <c r="H44" s="89">
        <f>ზარალები!H44+'ზარალები 100% გადაზღვ.'!H44</f>
        <v>0</v>
      </c>
      <c r="I44" s="89">
        <f>ზარალები!I44+'ზარალები 100% გადაზღვ.'!I44</f>
        <v>0</v>
      </c>
      <c r="J44" s="59">
        <f>ზარალები!J44+'ზარალები 100% გადაზღვ.'!J44</f>
        <v>0</v>
      </c>
      <c r="K44" s="59">
        <f>ზარალები!K44+'ზარალები 100% გადაზღვ.'!K44</f>
        <v>0</v>
      </c>
      <c r="L44" s="62">
        <f>ზარალები!L44+'ზარალები 100% გადაზღვ.'!L44</f>
        <v>0</v>
      </c>
    </row>
    <row r="45" spans="1:12" s="2" customFormat="1" ht="14.4">
      <c r="A45" s="182"/>
      <c r="B45" s="45" t="s">
        <v>21</v>
      </c>
      <c r="C45" s="94">
        <f>ზარალები!C45+'ზარალები 100% გადაზღვ.'!C45</f>
        <v>0</v>
      </c>
      <c r="D45" s="59">
        <f>ზარალები!D45+'ზარალები 100% გადაზღვ.'!D45</f>
        <v>0</v>
      </c>
      <c r="E45" s="59">
        <f>ზარალები!E45+'ზარალები 100% გადაზღვ.'!E45</f>
        <v>0</v>
      </c>
      <c r="F45" s="59">
        <f>ზარალები!F45+'ზარალები 100% გადაზღვ.'!F45</f>
        <v>0</v>
      </c>
      <c r="G45" s="59">
        <f>ზარალები!G45+'ზარალები 100% გადაზღვ.'!G45</f>
        <v>0</v>
      </c>
      <c r="H45" s="32">
        <f>ზარალები!H45+'ზარალები 100% გადაზღვ.'!H45</f>
        <v>0</v>
      </c>
      <c r="I45" s="32">
        <f>ზარალები!I45+'ზარალები 100% გადაზღვ.'!I45</f>
        <v>0</v>
      </c>
      <c r="J45" s="59">
        <f>ზარალები!J45+'ზარალები 100% გადაზღვ.'!J45</f>
        <v>0</v>
      </c>
      <c r="K45" s="59">
        <f>ზარალები!K45+'ზარალები 100% გადაზღვ.'!K45</f>
        <v>0</v>
      </c>
      <c r="L45" s="62">
        <f>ზარალები!L45+'ზარალები 100% გადაზღვ.'!L45</f>
        <v>0</v>
      </c>
    </row>
    <row r="46" spans="1:12" s="14" customFormat="1" ht="15" thickBot="1">
      <c r="A46" s="183"/>
      <c r="B46" s="45" t="s">
        <v>22</v>
      </c>
      <c r="C46" s="95">
        <f>ზარალები!C46+'ზარალები 100% გადაზღვ.'!C46</f>
        <v>0</v>
      </c>
      <c r="D46" s="64">
        <f>ზარალები!D46+'ზარალები 100% გადაზღვ.'!D46</f>
        <v>0</v>
      </c>
      <c r="E46" s="64">
        <f>ზარალები!E46+'ზარალები 100% გადაზღვ.'!E46</f>
        <v>0</v>
      </c>
      <c r="F46" s="64">
        <f>ზარალები!F46+'ზარალები 100% გადაზღვ.'!F46</f>
        <v>0</v>
      </c>
      <c r="G46" s="64">
        <f>ზარალები!G46+'ზარალები 100% გადაზღვ.'!G46</f>
        <v>0</v>
      </c>
      <c r="H46" s="90">
        <f>ზარალები!H46+'ზარალები 100% გადაზღვ.'!H46</f>
        <v>0</v>
      </c>
      <c r="I46" s="90">
        <f>ზარალები!I46+'ზარალები 100% გადაზღვ.'!I46</f>
        <v>0</v>
      </c>
      <c r="J46" s="64">
        <f>ზარალები!J46+'ზარალები 100% გადაზღვ.'!J46</f>
        <v>0</v>
      </c>
      <c r="K46" s="64">
        <f>ზარალები!K46+'ზარალები 100% გადაზღვ.'!K46</f>
        <v>0</v>
      </c>
      <c r="L46" s="66">
        <f>ზარალები!L46+'ზარალები 100% გადაზღვ.'!L46</f>
        <v>0</v>
      </c>
    </row>
    <row r="47" spans="1:12" ht="15" thickBot="1">
      <c r="A47" s="178" t="s">
        <v>88</v>
      </c>
      <c r="B47" s="33" t="s">
        <v>23</v>
      </c>
      <c r="C47" s="77">
        <f>ზარალები!C47+'ზარალები 100% გადაზღვ.'!C47</f>
        <v>0</v>
      </c>
      <c r="D47" s="68">
        <f>ზარალები!D47+'ზარალები 100% გადაზღვ.'!D47</f>
        <v>0</v>
      </c>
      <c r="E47" s="68">
        <f>ზარალები!E47+'ზარალები 100% გადაზღვ.'!E47</f>
        <v>0</v>
      </c>
      <c r="F47" s="68">
        <f>ზარალები!F47+'ზარალები 100% გადაზღვ.'!F47</f>
        <v>0</v>
      </c>
      <c r="G47" s="68">
        <f>ზარალები!G47+'ზარალები 100% გადაზღვ.'!G47</f>
        <v>0</v>
      </c>
      <c r="H47" s="31">
        <f>ზარალები!H47+'ზარალები 100% გადაზღვ.'!H47</f>
        <v>0</v>
      </c>
      <c r="I47" s="31">
        <f>ზარალები!I47+'ზარალები 100% გადაზღვ.'!I47</f>
        <v>0</v>
      </c>
      <c r="J47" s="68">
        <f>ზარალები!J47+'ზარალები 100% გადაზღვ.'!J47</f>
        <v>0</v>
      </c>
      <c r="K47" s="68">
        <f>ზარალები!K47+'ზარალები 100% გადაზღვ.'!K47</f>
        <v>0</v>
      </c>
      <c r="L47" s="71">
        <f>ზარალები!L47+'ზარალები 100% გადაზღვ.'!L47</f>
        <v>0</v>
      </c>
    </row>
    <row r="48" spans="1:12" ht="14.4" thickBot="1">
      <c r="A48" s="46"/>
      <c r="B48" s="47" t="s">
        <v>28</v>
      </c>
      <c r="C48" s="97">
        <f>ზარალები!C48+'ზარალები 100% გადაზღვ.'!C48</f>
        <v>721097</v>
      </c>
      <c r="D48" s="88">
        <f>ზარალები!D48+'ზარალები 100% გადაზღვ.'!D48</f>
        <v>31371644.179542486</v>
      </c>
      <c r="E48" s="88">
        <f>ზარალები!E48+'ზარალები 100% გადაზღვ.'!E48</f>
        <v>6418922.8660000004</v>
      </c>
      <c r="F48" s="88">
        <f>ზარალები!F48+'ზარალები 100% გადაზღვ.'!F48</f>
        <v>261772.28</v>
      </c>
      <c r="G48" s="88">
        <f>ზარალები!G48+'ზარალები 100% გადაზღვ.'!G48</f>
        <v>244708.76</v>
      </c>
      <c r="H48" s="31">
        <f>ზარალები!H48+'ზარალები 100% გადაზღვ.'!H48</f>
        <v>31109871.899542484</v>
      </c>
      <c r="I48" s="31">
        <f>ზარალები!I48+'ზარალები 100% გადაზღვ.'!I48</f>
        <v>24708012.553542484</v>
      </c>
      <c r="J48" s="88">
        <f>ზარალები!J48+'ზარალები 100% გადაზღვ.'!J48</f>
        <v>489936</v>
      </c>
      <c r="K48" s="88">
        <f>ზარალები!K48+'ზარალები 100% გადაზღვ.'!K48</f>
        <v>28695555.183937866</v>
      </c>
      <c r="L48" s="98">
        <f>ზარალები!L48+'ზარალები 100% გადაზღვ.'!L48</f>
        <v>6305945.7000000002</v>
      </c>
    </row>
    <row r="49" spans="1:10" ht="13.5" customHeight="1">
      <c r="D49" s="2"/>
      <c r="E49" s="2"/>
      <c r="F49" s="2"/>
      <c r="G49" s="2"/>
      <c r="H49" s="2"/>
      <c r="I49" s="2"/>
      <c r="J49" s="6"/>
    </row>
    <row r="50" spans="1:10" ht="13.5" customHeight="1">
      <c r="D50" s="2"/>
      <c r="E50" s="2"/>
      <c r="F50" s="2"/>
      <c r="G50" s="2"/>
      <c r="H50" s="2"/>
      <c r="I50" s="2"/>
      <c r="J50" s="16"/>
    </row>
    <row r="51" spans="1:10" ht="12" customHeight="1">
      <c r="D51" s="2"/>
      <c r="E51" s="2"/>
      <c r="F51" s="2"/>
      <c r="G51" s="2"/>
      <c r="H51" s="2"/>
      <c r="I51" s="16"/>
    </row>
    <row r="52" spans="1:10">
      <c r="B52" s="3" t="str">
        <f>დაზღვევა!B52</f>
        <v xml:space="preserve">გენერალური დირექტორი (დირექტორი) __ალექსანდრე გოგიბერიძე__ </v>
      </c>
    </row>
    <row r="53" spans="1:10">
      <c r="B53" s="3" t="str">
        <f>დაზღვევა!B53</f>
        <v xml:space="preserve">                                                                                                      (სახელი გვარი)</v>
      </c>
      <c r="G53" s="6"/>
    </row>
    <row r="54" spans="1:10" ht="13.5" customHeight="1">
      <c r="G54" s="6"/>
    </row>
    <row r="55" spans="1:10" ht="14.25" customHeight="1">
      <c r="A55" s="15"/>
      <c r="G55" s="6"/>
    </row>
    <row r="56" spans="1:10" ht="16.2">
      <c r="A56" s="15"/>
      <c r="B56" s="3" t="str">
        <f>დაზღვევა!B56</f>
        <v>ანგარიშგებაზე პასუხისმგებელი პირი    ____სალომე გლოველი, (+995 95 50 55 01), s.gloveli@ipsp.ge____</v>
      </c>
    </row>
    <row r="57" spans="1:10">
      <c r="B57" s="3" t="str">
        <f>დაზღვევა!B57</f>
        <v xml:space="preserve">                                                                                       (სახელი გვარი, ტელეფონის ნომერი, ელ–ფოსტის მისამართი)</v>
      </c>
      <c r="G57" s="16"/>
    </row>
    <row r="58" spans="1:10">
      <c r="A58" s="17"/>
      <c r="B58" s="2"/>
      <c r="C58" s="2"/>
    </row>
    <row r="59" spans="1:10">
      <c r="A59" s="22"/>
      <c r="B59" s="19"/>
      <c r="C59" s="19"/>
    </row>
    <row r="60" spans="1:10">
      <c r="A60" s="22"/>
      <c r="B60" s="19"/>
      <c r="C60" s="19"/>
    </row>
    <row r="61" spans="1:10">
      <c r="A61" s="23"/>
      <c r="B61" s="19"/>
      <c r="C61" s="19"/>
    </row>
    <row r="62" spans="1:10">
      <c r="A62" s="20"/>
      <c r="B62" s="24"/>
      <c r="C62" s="24"/>
    </row>
    <row r="63" spans="1:10">
      <c r="A63" s="20"/>
      <c r="B63" s="25"/>
      <c r="C63" s="25"/>
    </row>
    <row r="64" spans="1:10">
      <c r="A64" s="20"/>
      <c r="B64" s="25"/>
      <c r="C64" s="25"/>
    </row>
    <row r="65" spans="1:3">
      <c r="A65" s="22"/>
      <c r="B65" s="18"/>
      <c r="C65" s="18"/>
    </row>
    <row r="66" spans="1:3">
      <c r="A66" s="22"/>
      <c r="B66" s="18"/>
      <c r="C66" s="18"/>
    </row>
    <row r="67" spans="1:3">
      <c r="A67" s="20"/>
      <c r="B67" s="24"/>
      <c r="C67" s="24"/>
    </row>
    <row r="68" spans="1:3">
      <c r="A68" s="20"/>
      <c r="B68" s="25"/>
      <c r="C68" s="25"/>
    </row>
    <row r="69" spans="1:3">
      <c r="A69" s="26"/>
      <c r="B69" s="25"/>
      <c r="C69" s="25"/>
    </row>
    <row r="70" spans="1:3">
      <c r="A70" s="26"/>
      <c r="B70" s="25"/>
      <c r="C70" s="25"/>
    </row>
    <row r="71" spans="1:3">
      <c r="A71" s="26"/>
      <c r="B71" s="25"/>
      <c r="C71" s="25"/>
    </row>
    <row r="72" spans="1:3">
      <c r="A72" s="27"/>
      <c r="B72" s="18"/>
      <c r="C72" s="18"/>
    </row>
    <row r="73" spans="1:3">
      <c r="A73" s="27"/>
      <c r="B73" s="18"/>
      <c r="C73" s="18"/>
    </row>
    <row r="74" spans="1:3">
      <c r="A74" s="27"/>
      <c r="B74" s="18"/>
      <c r="C74" s="18"/>
    </row>
    <row r="75" spans="1:3">
      <c r="A75" s="26"/>
      <c r="B75" s="25"/>
      <c r="C75" s="25"/>
    </row>
    <row r="76" spans="1:3">
      <c r="A76" s="27"/>
      <c r="B76" s="14"/>
      <c r="C76" s="14"/>
    </row>
  </sheetData>
  <sheetProtection algorithmName="SHA-512" hashValue="CBJ5YKrItdWxerBHm1oC+n5z6Em2b1tBVNH6Cat+c3x4JO0H7W/nQwYnOvroobYUjJUQ/j9/R3F3GP/VR5/R0Q==" saltValue="VaFXLt0OnFjNUfJlHTnH1Q==" spinCount="100000" sheet="1" formatCells="0" formatColumns="0" formatRows="0" insertColumns="0" insertRows="0" insertHyperlinks="0" deleteColumns="0" deleteRows="0" sort="0" autoFilter="0" pivotTables="0"/>
  <phoneticPr fontId="123" type="noConversion"/>
  <pageMargins left="0.15" right="0.28000000000000003" top="0.21" bottom="0.25" header="0.17" footer="0.16"/>
  <pageSetup scale="49" orientation="landscape" r:id="rId1"/>
  <headerFooter alignWithMargins="0"/>
  <ignoredErrors>
    <ignoredError sqref="B4:B5" unlockedFormula="1"/>
    <ignoredError sqref="A9:A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დაზღვევა</vt:lpstr>
      <vt:lpstr>დაზღვევა 100% გადაზღვევით</vt:lpstr>
      <vt:lpstr>დაზღვევა სულ</vt:lpstr>
      <vt:lpstr>ზარალები</vt:lpstr>
      <vt:lpstr>ზარალები 100% გადაზღვ.</vt:lpstr>
      <vt:lpstr>ზარალები სულ</vt:lpstr>
      <vt:lpstr>დაზღვევა!Print_Area</vt:lpstr>
      <vt:lpstr>'დაზღვევა 100% გადაზღვევით'!Print_Area</vt:lpstr>
      <vt:lpstr>'დაზღვევა სულ'!Print_Area</vt:lpstr>
      <vt:lpstr>ზარალები!Print_Area</vt:lpstr>
      <vt:lpstr>'ზარალები 100% გადაზღვ.'!Print_Area</vt:lpstr>
      <vt:lpstr>'ზარალები სულ'!Print_Area</vt:lpstr>
    </vt:vector>
  </TitlesOfParts>
  <Company>fms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Manana Tsitsishvili</dc:creator>
  <cp:lastModifiedBy>Salome Gloveli</cp:lastModifiedBy>
  <cp:lastPrinted>2024-10-22T23:05:03Z</cp:lastPrinted>
  <dcterms:created xsi:type="dcterms:W3CDTF">2007-10-03T11:57:42Z</dcterms:created>
  <dcterms:modified xsi:type="dcterms:W3CDTF">2024-11-25T07:16:22Z</dcterms:modified>
</cp:coreProperties>
</file>